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ater\Annual Water Performance Report\ESC Report - Data 2023-24\003 - Data analysis (Mechatron)\"/>
    </mc:Choice>
  </mc:AlternateContent>
  <xr:revisionPtr revIDLastSave="0" documentId="8_{9821B990-49AD-474B-AD7B-359E9F5A9DFD}" xr6:coauthVersionLast="47" xr6:coauthVersionMax="47" xr10:uidLastSave="{00000000-0000-0000-0000-000000000000}"/>
  <bookViews>
    <workbookView xWindow="-120" yWindow="-120" windowWidth="29040" windowHeight="15840" tabRatio="882" activeTab="2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payment'!$D$1:$Y$267</definedName>
    <definedName name="_xlnm.Print_Area" localSheetId="3">'4. Customer responsiveness'!$A$1:$P$110</definedName>
    <definedName name="_xlnm.Print_Area" localSheetId="5">'6. Drinking water quality'!$A$1:$J$85</definedName>
    <definedName name="_xlnm.Print_Area" localSheetId="6">'7. Environmental'!$A$1:$I$218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H9" i="8" s="1"/>
  <c r="I9" i="8"/>
  <c r="D3" i="7"/>
  <c r="D3" i="6"/>
  <c r="D3" i="5"/>
  <c r="D3" i="4"/>
  <c r="D3" i="3"/>
  <c r="D3" i="8"/>
  <c r="G8" i="8" l="1"/>
  <c r="G9" i="8" l="1"/>
  <c r="F8" i="8"/>
  <c r="F9" i="8" l="1"/>
  <c r="E8" i="8"/>
  <c r="E9" i="8" s="1"/>
  <c r="I9" i="7" l="1"/>
  <c r="H9" i="7"/>
  <c r="G9" i="7"/>
  <c r="F9" i="7"/>
  <c r="E9" i="7"/>
  <c r="I69" i="3" l="1"/>
  <c r="H69" i="3"/>
  <c r="G69" i="3"/>
  <c r="F69" i="3"/>
  <c r="E69" i="3"/>
  <c r="I49" i="3"/>
  <c r="H49" i="3"/>
  <c r="G49" i="3"/>
  <c r="F49" i="3"/>
  <c r="E49" i="3"/>
  <c r="I231" i="3" l="1"/>
  <c r="H231" i="3"/>
  <c r="G231" i="3"/>
  <c r="F231" i="3"/>
  <c r="E231" i="3"/>
  <c r="I211" i="3"/>
  <c r="H211" i="3"/>
  <c r="G211" i="3"/>
  <c r="F211" i="3"/>
  <c r="E211" i="3"/>
  <c r="I191" i="3"/>
  <c r="H191" i="3"/>
  <c r="G191" i="3"/>
  <c r="F191" i="3"/>
  <c r="E191" i="3"/>
  <c r="I171" i="3"/>
  <c r="H171" i="3"/>
  <c r="G171" i="3"/>
  <c r="F171" i="3"/>
  <c r="E171" i="3"/>
  <c r="I179" i="7" l="1"/>
  <c r="H179" i="7"/>
  <c r="G179" i="7"/>
  <c r="F179" i="7"/>
  <c r="E179" i="7"/>
  <c r="I158" i="7"/>
  <c r="H158" i="7"/>
  <c r="G158" i="7"/>
  <c r="F158" i="7"/>
  <c r="E158" i="7"/>
  <c r="I137" i="7"/>
  <c r="H137" i="7"/>
  <c r="G137" i="7"/>
  <c r="F137" i="7"/>
  <c r="E137" i="7"/>
  <c r="I116" i="7"/>
  <c r="H116" i="7"/>
  <c r="G116" i="7"/>
  <c r="F116" i="7"/>
  <c r="E116" i="7"/>
  <c r="I72" i="7"/>
  <c r="H72" i="7"/>
  <c r="G72" i="7"/>
  <c r="F72" i="7"/>
  <c r="E72" i="7"/>
  <c r="I51" i="7"/>
  <c r="H51" i="7"/>
  <c r="G51" i="7"/>
  <c r="F51" i="7"/>
  <c r="E51" i="7"/>
  <c r="I30" i="7"/>
  <c r="H30" i="7"/>
  <c r="G30" i="7"/>
  <c r="F30" i="7"/>
  <c r="E30" i="7"/>
  <c r="I69" i="6"/>
  <c r="H69" i="6"/>
  <c r="G69" i="6"/>
  <c r="F69" i="6"/>
  <c r="E69" i="6"/>
  <c r="I49" i="6"/>
  <c r="H49" i="6"/>
  <c r="G49" i="6"/>
  <c r="F49" i="6"/>
  <c r="E49" i="6"/>
  <c r="I9" i="6"/>
  <c r="H9" i="6"/>
  <c r="G9" i="6"/>
  <c r="F9" i="6"/>
  <c r="E9" i="6"/>
  <c r="I309" i="5"/>
  <c r="H309" i="5"/>
  <c r="G309" i="5"/>
  <c r="F309" i="5"/>
  <c r="E309" i="5"/>
  <c r="I289" i="5"/>
  <c r="H289" i="5"/>
  <c r="G289" i="5"/>
  <c r="F289" i="5"/>
  <c r="E289" i="5"/>
  <c r="I269" i="5"/>
  <c r="H269" i="5"/>
  <c r="G269" i="5"/>
  <c r="F269" i="5"/>
  <c r="E269" i="5"/>
  <c r="I249" i="5"/>
  <c r="H249" i="5"/>
  <c r="G249" i="5"/>
  <c r="F249" i="5"/>
  <c r="E249" i="5"/>
  <c r="I229" i="5"/>
  <c r="H229" i="5"/>
  <c r="G229" i="5"/>
  <c r="F229" i="5"/>
  <c r="E229" i="5"/>
  <c r="I209" i="5"/>
  <c r="H209" i="5"/>
  <c r="G209" i="5"/>
  <c r="F209" i="5"/>
  <c r="E209" i="5"/>
  <c r="I189" i="5"/>
  <c r="H189" i="5"/>
  <c r="G189" i="5"/>
  <c r="F189" i="5"/>
  <c r="E189" i="5"/>
  <c r="I169" i="5"/>
  <c r="H169" i="5"/>
  <c r="G169" i="5"/>
  <c r="F169" i="5"/>
  <c r="E169" i="5"/>
  <c r="I149" i="5"/>
  <c r="H149" i="5"/>
  <c r="G149" i="5"/>
  <c r="F149" i="5"/>
  <c r="E149" i="5"/>
  <c r="I129" i="5"/>
  <c r="H129" i="5"/>
  <c r="G129" i="5"/>
  <c r="F129" i="5"/>
  <c r="E129" i="5"/>
  <c r="I109" i="5"/>
  <c r="H109" i="5"/>
  <c r="G109" i="5"/>
  <c r="F109" i="5"/>
  <c r="E109" i="5"/>
  <c r="I89" i="5"/>
  <c r="H89" i="5"/>
  <c r="G89" i="5"/>
  <c r="F89" i="5"/>
  <c r="E89" i="5"/>
  <c r="I69" i="5"/>
  <c r="H69" i="5"/>
  <c r="G69" i="5"/>
  <c r="F69" i="5"/>
  <c r="E69" i="5"/>
  <c r="I49" i="5"/>
  <c r="H49" i="5"/>
  <c r="G49" i="5"/>
  <c r="F49" i="5"/>
  <c r="E49" i="5"/>
  <c r="I29" i="5"/>
  <c r="H29" i="5"/>
  <c r="G29" i="5"/>
  <c r="F29" i="5"/>
  <c r="E29" i="5"/>
  <c r="I9" i="5"/>
  <c r="H9" i="5"/>
  <c r="G9" i="5"/>
  <c r="F9" i="5"/>
  <c r="E9" i="5"/>
  <c r="I70" i="4"/>
  <c r="H70" i="4"/>
  <c r="G70" i="4"/>
  <c r="F70" i="4"/>
  <c r="E70" i="4"/>
  <c r="I50" i="4"/>
  <c r="H50" i="4"/>
  <c r="G50" i="4"/>
  <c r="F50" i="4"/>
  <c r="E50" i="4"/>
  <c r="I30" i="4"/>
  <c r="H30" i="4"/>
  <c r="G30" i="4"/>
  <c r="F30" i="4"/>
  <c r="E30" i="4"/>
  <c r="I251" i="3"/>
  <c r="H251" i="3"/>
  <c r="G251" i="3"/>
  <c r="F251" i="3"/>
  <c r="E251" i="3"/>
  <c r="I151" i="3"/>
  <c r="H151" i="3"/>
  <c r="G151" i="3"/>
  <c r="F151" i="3"/>
  <c r="E151" i="3"/>
  <c r="I131" i="3"/>
  <c r="H131" i="3"/>
  <c r="G131" i="3"/>
  <c r="F131" i="3"/>
  <c r="E131" i="3"/>
  <c r="I110" i="3"/>
  <c r="H110" i="3"/>
  <c r="G110" i="3"/>
  <c r="F110" i="3"/>
  <c r="E110" i="3"/>
  <c r="I89" i="3"/>
  <c r="H89" i="3"/>
  <c r="G89" i="3"/>
  <c r="F89" i="3"/>
  <c r="E89" i="3"/>
  <c r="I9" i="3"/>
  <c r="H9" i="3"/>
  <c r="G9" i="3"/>
  <c r="E9" i="3"/>
  <c r="F9" i="3"/>
  <c r="P9" i="8"/>
  <c r="O9" i="8"/>
  <c r="N9" i="8"/>
  <c r="M9" i="8"/>
  <c r="L9" i="8"/>
  <c r="P29" i="8"/>
  <c r="O29" i="8"/>
  <c r="N29" i="8"/>
  <c r="M29" i="8"/>
  <c r="L29" i="8"/>
  <c r="I29" i="8"/>
  <c r="H29" i="8"/>
  <c r="G29" i="8"/>
  <c r="F29" i="8"/>
  <c r="E29" i="8"/>
  <c r="G110" i="7" l="1"/>
  <c r="E110" i="7"/>
  <c r="F110" i="7"/>
  <c r="H110" i="7"/>
  <c r="H111" i="7" l="1"/>
  <c r="F111" i="7"/>
  <c r="G111" i="7"/>
  <c r="E111" i="7"/>
  <c r="J106" i="4" l="1"/>
  <c r="H106" i="4"/>
  <c r="G106" i="4"/>
  <c r="K106" i="4"/>
  <c r="I106" i="4"/>
  <c r="E106" i="4"/>
  <c r="F106" i="4"/>
  <c r="K217" i="7" l="1"/>
  <c r="I217" i="7"/>
  <c r="G217" i="7"/>
  <c r="E217" i="7" l="1"/>
  <c r="H217" i="7"/>
  <c r="J217" i="7"/>
  <c r="L217" i="7"/>
  <c r="F217" i="7"/>
  <c r="F218" i="7" l="1"/>
  <c r="E218" i="7"/>
  <c r="L218" i="7"/>
  <c r="K218" i="7"/>
  <c r="M217" i="7"/>
  <c r="J218" i="7"/>
  <c r="I218" i="7"/>
  <c r="H218" i="7"/>
  <c r="G2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tc={80DCA5BC-8C49-4262-908F-324C4C8CDB28}</author>
  </authors>
  <commentList>
    <comment ref="H70" authorId="0" shapeId="0" xr:uid="{80DCA5BC-8C49-4262-908F-324C4C8CDB28}">
      <text>
        <t>[Threaded comment]
Your version of Excel allows you to read this threaded comment; however, any edits to it will get removed if the file is opened in a newer version of Excel. Learn more: https://go.microsoft.com/fwlink/?linkid=870924
Comment:
    Coliban 2020-21 value is 0, however it appears as #N/A due to attempting to divide the number 0.</t>
      </text>
    </comment>
  </commentList>
</comments>
</file>

<file path=xl/sharedStrings.xml><?xml version="1.0" encoding="utf-8"?>
<sst xmlns="http://schemas.openxmlformats.org/spreadsheetml/2006/main" count="963" uniqueCount="152">
  <si>
    <t xml:space="preserve"> 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</si>
  <si>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</si>
  <si>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</si>
  <si>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</si>
  <si>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</si>
  <si>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</si>
  <si>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</si>
  <si>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</si>
  <si>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</si>
  <si>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</si>
  <si>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</si>
  <si>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</si>
  <si>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</si>
  <si>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</si>
  <si>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</si>
  <si>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</si>
  <si>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</si>
  <si>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</si>
  <si>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</si>
  <si>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</si>
  <si>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</si>
  <si>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</si>
  <si>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</si>
  <si>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</si>
  <si>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</si>
  <si>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</si>
  <si>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</si>
  <si>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</si>
  <si>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</si>
  <si>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</si>
  <si>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</si>
  <si>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</si>
  <si>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</si>
  <si>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</si>
  <si>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</si>
  <si>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</si>
  <si>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</si>
  <si>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</si>
  <si>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</si>
  <si>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</si>
  <si>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</si>
  <si>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</si>
  <si>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</si>
  <si>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</si>
  <si>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</si>
  <si>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</si>
  <si>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</si>
  <si>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</si>
  <si>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</si>
  <si>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</si>
  <si>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</si>
  <si>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</si>
  <si>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</si>
  <si>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</si>
  <si>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</si>
  <si>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</si>
  <si>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</si>
  <si>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East Gippsland </t>
  </si>
  <si>
    <t xml:space="preserve">Westernport </t>
  </si>
  <si>
    <t>Volume supplied  to retailers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</si>
  <si>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</si>
  <si>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</si>
  <si>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</si>
  <si>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</si>
  <si>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</si>
  <si>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</si>
  <si>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</si>
  <si>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</si>
  <si>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</si>
  <si>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</si>
  <si>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</si>
  <si>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</si>
  <si>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</si>
  <si>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</si>
  <si>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</si>
  <si>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</si>
  <si>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Goulburn Valley Water</t>
  </si>
  <si>
    <t>Lower Murray Water</t>
  </si>
  <si>
    <t>North East Water</t>
  </si>
  <si>
    <t>South Gippsland Water</t>
  </si>
  <si>
    <t>Wannon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</si>
  <si>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</si>
  <si>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</si>
  <si>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</si>
  <si>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</si>
  <si>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</si>
  <si>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</si>
  <si>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</si>
  <si>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</si>
  <si>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</si>
  <si>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</si>
  <si>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</si>
  <si>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</si>
  <si>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</si>
  <si>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</si>
  <si>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</si>
  <si>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</si>
  <si>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</si>
  <si>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</si>
  <si>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</si>
  <si>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</si>
  <si>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</si>
  <si>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</si>
  <si>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</si>
  <si>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</si>
  <si>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</si>
  <si>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</si>
  <si>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</si>
  <si>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</si>
  <si>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</si>
  <si>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</si>
  <si>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</si>
  <si>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</si>
  <si>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</si>
  <si>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</si>
  <si>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</si>
  <si>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</si>
  <si>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</si>
  <si>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</si>
  <si>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</si>
  <si>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</si>
  <si>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</si>
  <si>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</si>
  <si>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</si>
  <si>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</si>
  <si>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</si>
  <si>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</si>
  <si>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</si>
  <si>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</si>
  <si>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</si>
  <si>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</si>
  <si>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</si>
  <si>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</si>
  <si>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</si>
  <si>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</si>
  <si>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</si>
  <si>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www.esc.vic.gov.au/water-performance-reports</t>
  </si>
  <si>
    <t>Our three documents cover:</t>
  </si>
  <si>
    <t>Gippsland Water</t>
  </si>
  <si>
    <t>·      our annual report comparing the performance of the 15 urban water businesses</t>
  </si>
  <si>
    <t>Greater Western</t>
  </si>
  <si>
    <t>Domestic/ residential (ML)</t>
  </si>
  <si>
    <t>Municipal (ML)</t>
  </si>
  <si>
    <t>Commercial (ML)</t>
  </si>
  <si>
    <t>Industrial (ML)</t>
  </si>
  <si>
    <t>Complaint types (per cent) 2022-23</t>
  </si>
  <si>
    <t/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</si>
  <si>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2023-24 water performance report</t>
    </r>
    <r>
      <rPr>
        <sz val="8"/>
        <rFont val="Arial"/>
        <family val="2"/>
      </rPr>
      <t>.</t>
    </r>
  </si>
  <si>
    <t>Each tab provides the 2023-24 data for a number of performance indicators along with the preceding four years.</t>
  </si>
  <si>
    <t>You can read our full suite of 2023-24 performance information on our website:</t>
  </si>
  <si>
    <t>2023-24 Water Performance Report</t>
  </si>
  <si>
    <t>Sources of greenhouse gas emissions (equivalent tonnes of CO2)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</si>
</sst>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#,##0.0_);\(&quot;$&quot;#,##0.0\);_(&quot;-&quot;_)"/>
    <numFmt numFmtId="166" formatCode="_(#,##0.0\x_);\(#,##0.0\x\);_(&quot;-&quot;_)"/>
    <numFmt numFmtId="167" formatCode="_(#,##0.0_);\(#,##0.0\);_(&quot;-&quot;_)"/>
    <numFmt numFmtId="168" formatCode="_(#,##0.0%_);\(#,##0.0%\);_(&quot;-&quot;_)"/>
    <numFmt numFmtId="169" formatCode="_(###0_);\(###0\);_(###0_)"/>
    <numFmt numFmtId="170" formatCode="_)d\-mmm\-yy_)"/>
    <numFmt numFmtId="171" formatCode="_(#,##0_);\(#,##0\);_(&quot;-&quot;_)"/>
    <numFmt numFmtId="172" formatCode="#,##0\x_);\(#,##0\x\);#,##0\x_)"/>
    <numFmt numFmtId="173" formatCode="#,##0%_);\(#,##0%\);#,##0%_)"/>
    <numFmt numFmtId="174" formatCode="###0_);\(###0\);###0_)"/>
    <numFmt numFmtId="175" formatCode="_(* &quot;$&quot;#,##0_)_;;_(* \(&quot;$&quot;#,##0\)_;;_(* &quot;$&quot;#,##0_)_;"/>
    <numFmt numFmtId="176" formatCode="dd/mm/yy__;"/>
    <numFmt numFmtId="177" formatCode="_(* #,##0\x_)_;;_(* \(#,##0\x\)_;;_(* #,##0\x_)_;"/>
    <numFmt numFmtId="178" formatCode="_(* #,##0_)_;;_(* \(#,##0\)_;;_(* #,##0_)_;"/>
    <numFmt numFmtId="179" formatCode="_(* #,##0%_)_;;_(* \(#,##0%\)_;;_(* #,##0%_)_;"/>
    <numFmt numFmtId="180" formatCode="###0_)_;;\(###0\)_;;###0_)_;"/>
    <numFmt numFmtId="181" formatCode="_(* &quot;$&quot;#,##0_)_;;[Blue]_(* \(&quot;$&quot;#,##0\)_;;_(* &quot;$&quot;#,##0_)_;"/>
    <numFmt numFmtId="182" formatCode="_(* #,##0\x_)_;;[Blue]_(* \(#,##0\x\)_;;_(* #,##0\x_)_;"/>
    <numFmt numFmtId="183" formatCode="_(* #,##0_)_;;[Blue]_(* \(#,##0\)_;;_(* #,##0_)_;"/>
    <numFmt numFmtId="184" formatCode="_(* #,##0%_)_;;[Blue]_(* \(#,##0%\)_;;_(* #,##0%_)_;"/>
    <numFmt numFmtId="185" formatCode="#,##0_);[Blue]\(#,##0\);#,##0_)"/>
    <numFmt numFmtId="186" formatCode="_(&quot;$&quot;#,##0_);\(&quot;$&quot;#,##0\);_(&quot;-&quot;_)"/>
    <numFmt numFmtId="187" formatCode="_)d/m/yy_)"/>
    <numFmt numFmtId="188" formatCode="_(#,##0\x_);\(#,##0\x\);_(&quot;-&quot;_)"/>
    <numFmt numFmtId="189" formatCode="_(#,##0%_);\(#,##0%\);_(&quot;-&quot;_)"/>
    <numFmt numFmtId="190" formatCode="0.0%"/>
    <numFmt numFmtId="191" formatCode="0.000"/>
    <numFmt numFmtId="192" formatCode="_-* #,##0_-;\-* #,##0_-;_-* &quot;-&quot;??_-;_-@_-"/>
    <numFmt numFmtId="193" formatCode="_-* #,##0.000_-;\-* #,##0.000_-;_-* &quot;-&quot;??_-;_-@_-"/>
    <numFmt numFmtId="194" formatCode="_-* #,##0.0_-;\-* #,##0.0_-;_-* &quot;-&quot;??_-;_-@_-"/>
    <numFmt numFmtId="195" formatCode="_-* #,##0.0000_-;\-* #,##0.0000_-;_-* &quot;-&quot;??_-;_-@_-"/>
  </numFmts>
  <fonts count="106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</font>
    <font>
      <sz val="10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64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165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6" fontId="11" fillId="0" borderId="2">
      <alignment horizontal="center" vertical="center"/>
      <protection locked="0"/>
    </xf>
    <xf numFmtId="167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169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5" fontId="11" fillId="0" borderId="2">
      <alignment horizontal="right" vertical="center"/>
      <protection locked="0"/>
    </xf>
    <xf numFmtId="170" fontId="11" fillId="0" borderId="2">
      <alignment horizontal="right" vertical="center"/>
      <protection locked="0"/>
    </xf>
    <xf numFmtId="166" fontId="11" fillId="0" borderId="2">
      <alignment horizontal="right" vertical="center"/>
      <protection locked="0"/>
    </xf>
    <xf numFmtId="167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5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6" fontId="11" fillId="0" borderId="0" applyFill="0" applyBorder="0">
      <alignment horizontal="center" vertical="center"/>
    </xf>
    <xf numFmtId="167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169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5" fontId="45" fillId="0" borderId="1">
      <alignment horizontal="center" vertical="center"/>
      <protection locked="0"/>
    </xf>
    <xf numFmtId="176" fontId="45" fillId="0" borderId="1">
      <alignment horizontal="right" vertical="center"/>
      <protection locked="0"/>
    </xf>
    <xf numFmtId="177" fontId="45" fillId="0" borderId="1">
      <alignment horizontal="center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0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1" fontId="45" fillId="0" borderId="0" applyFill="0" applyBorder="0">
      <alignment horizontal="center" vertical="center"/>
    </xf>
    <xf numFmtId="176" fontId="45" fillId="0" borderId="0" applyFill="0" applyBorder="0">
      <alignment horizontal="right" vertical="center"/>
    </xf>
    <xf numFmtId="182" fontId="45" fillId="0" borderId="0" applyFill="0" applyBorder="0">
      <alignment horizontal="center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0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64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1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5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5" fontId="42" fillId="0" borderId="0" applyFill="0" applyBorder="0">
      <alignment horizontal="center" vertical="center"/>
    </xf>
    <xf numFmtId="176" fontId="42" fillId="0" borderId="0" applyFill="0" applyBorder="0">
      <alignment horizontal="right"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0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64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6" fontId="57" fillId="0" borderId="0" applyFill="0" applyBorder="0">
      <alignment horizontal="right" vertical="center"/>
    </xf>
    <xf numFmtId="187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88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1" fontId="57" fillId="0" borderId="0" applyFill="0" applyBorder="0">
      <alignment horizontal="right" vertical="center"/>
    </xf>
    <xf numFmtId="189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1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9" fontId="57" fillId="0" borderId="0" applyFill="0" applyBorder="0">
      <alignment horizontal="right" vertical="center"/>
    </xf>
    <xf numFmtId="165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66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164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44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5" fontId="45" fillId="0" borderId="1">
      <alignment horizontal="center" vertical="center"/>
      <protection locked="0"/>
    </xf>
    <xf numFmtId="176" fontId="45" fillId="0" borderId="1">
      <alignment horizontal="right" vertical="center"/>
      <protection locked="0"/>
    </xf>
    <xf numFmtId="177" fontId="45" fillId="0" borderId="1">
      <alignment horizontal="center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0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1" fontId="45" fillId="0" borderId="0" applyFill="0" applyBorder="0">
      <alignment horizontal="center" vertical="center"/>
    </xf>
    <xf numFmtId="176" fontId="45" fillId="0" borderId="0" applyFill="0" applyBorder="0">
      <alignment horizontal="right" vertical="center"/>
    </xf>
    <xf numFmtId="182" fontId="45" fillId="0" borderId="0" applyFill="0" applyBorder="0">
      <alignment horizontal="center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0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64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5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5" fontId="42" fillId="0" borderId="0" applyFill="0" applyBorder="0">
      <alignment horizontal="center" vertical="center"/>
    </xf>
    <xf numFmtId="176" fontId="42" fillId="0" borderId="0" applyFill="0" applyBorder="0">
      <alignment horizontal="right"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0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64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5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5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1" fontId="7" fillId="0" borderId="9" applyFill="0">
      <alignment horizontal="center" vertical="center"/>
    </xf>
    <xf numFmtId="0" fontId="7" fillId="0" borderId="0"/>
    <xf numFmtId="0" fontId="7" fillId="0" borderId="0"/>
    <xf numFmtId="165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44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44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43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43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43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43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7" fontId="7" fillId="0" borderId="0" applyFill="0" applyBorder="0">
      <alignment horizontal="right" vertical="center"/>
    </xf>
    <xf numFmtId="44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43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5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5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1" fontId="7" fillId="0" borderId="9" applyFill="0">
      <alignment horizontal="center" vertical="center"/>
    </xf>
    <xf numFmtId="0" fontId="7" fillId="0" borderId="0"/>
    <xf numFmtId="0" fontId="7" fillId="0" borderId="0"/>
    <xf numFmtId="165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3" fillId="0" borderId="0"/>
  </cellStyleXfs>
  <cellXfs count="107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3" fillId="0" borderId="0" xfId="0" applyFont="1"/>
    <xf numFmtId="190" fontId="36" fillId="0" borderId="0" xfId="127" applyNumberFormat="1" applyFont="1" applyAlignment="1">
      <alignment horizontal="center"/>
    </xf>
    <xf numFmtId="190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/>
    <xf numFmtId="0" fontId="91" fillId="28" borderId="0" xfId="104" applyFont="1" applyFill="1"/>
    <xf numFmtId="0" fontId="92" fillId="28" borderId="0" xfId="104" applyFont="1" applyFill="1"/>
    <xf numFmtId="0" fontId="89" fillId="28" borderId="0" xfId="0" applyFont="1" applyFill="1" applyAlignment="1">
      <alignment horizontal="left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center"/>
    </xf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Alignment="1">
      <alignment horizontal="left"/>
    </xf>
    <xf numFmtId="0" fontId="39" fillId="29" borderId="0" xfId="0" applyFont="1" applyFill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/>
    <xf numFmtId="43" fontId="87" fillId="29" borderId="18" xfId="304" applyFont="1" applyFill="1" applyBorder="1" applyAlignment="1">
      <alignment horizontal="center"/>
    </xf>
    <xf numFmtId="0" fontId="90" fillId="29" borderId="0" xfId="0" applyFont="1" applyFill="1"/>
    <xf numFmtId="0" fontId="41" fillId="29" borderId="0" xfId="0" applyFont="1" applyFill="1"/>
    <xf numFmtId="0" fontId="36" fillId="29" borderId="0" xfId="0" applyFont="1" applyFill="1" applyAlignment="1">
      <alignment horizontal="center"/>
    </xf>
    <xf numFmtId="43" fontId="87" fillId="29" borderId="15" xfId="304" applyFont="1" applyFill="1" applyBorder="1" applyAlignment="1">
      <alignment horizontal="center"/>
    </xf>
    <xf numFmtId="0" fontId="89" fillId="29" borderId="0" xfId="0" applyFont="1" applyFill="1" applyAlignment="1">
      <alignment horizontal="right"/>
    </xf>
    <xf numFmtId="9" fontId="36" fillId="29" borderId="0" xfId="127" applyFont="1" applyFill="1" applyAlignment="1">
      <alignment horizontal="center"/>
    </xf>
    <xf numFmtId="192" fontId="36" fillId="29" borderId="0" xfId="0" applyNumberFormat="1" applyFont="1" applyFill="1" applyAlignment="1">
      <alignment horizontal="center"/>
    </xf>
    <xf numFmtId="0" fontId="89" fillId="28" borderId="0" xfId="0" applyFont="1" applyFill="1" applyAlignment="1">
      <alignment horizontal="right" vertical="top" wrapText="1"/>
    </xf>
    <xf numFmtId="191" fontId="36" fillId="29" borderId="0" xfId="127" applyNumberFormat="1" applyFont="1" applyFill="1"/>
    <xf numFmtId="0" fontId="89" fillId="28" borderId="0" xfId="0" applyFont="1" applyFill="1" applyAlignment="1">
      <alignment horizontal="right"/>
    </xf>
    <xf numFmtId="0" fontId="38" fillId="29" borderId="0" xfId="0" applyFont="1" applyFill="1" applyAlignment="1">
      <alignment horizontal="center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192" fontId="87" fillId="29" borderId="16" xfId="304" applyNumberFormat="1" applyFont="1" applyFill="1" applyBorder="1" applyAlignment="1">
      <alignment horizontal="center"/>
    </xf>
    <xf numFmtId="192" fontId="87" fillId="29" borderId="18" xfId="304" applyNumberFormat="1" applyFont="1" applyFill="1" applyBorder="1" applyAlignment="1">
      <alignment horizontal="center"/>
    </xf>
    <xf numFmtId="43" fontId="87" fillId="29" borderId="16" xfId="304" applyFont="1" applyFill="1" applyBorder="1" applyAlignment="1">
      <alignment horizontal="center"/>
    </xf>
    <xf numFmtId="0" fontId="95" fillId="28" borderId="0" xfId="0" applyFont="1" applyFill="1"/>
    <xf numFmtId="0" fontId="95" fillId="29" borderId="0" xfId="0" applyFont="1" applyFill="1"/>
    <xf numFmtId="1" fontId="38" fillId="29" borderId="0" xfId="0" applyNumberFormat="1" applyFont="1" applyFill="1" applyAlignment="1">
      <alignment horizontal="center"/>
    </xf>
    <xf numFmtId="192" fontId="87" fillId="29" borderId="15" xfId="304" applyNumberFormat="1" applyFont="1" applyFill="1" applyBorder="1" applyAlignment="1">
      <alignment horizontal="center"/>
    </xf>
    <xf numFmtId="192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/>
    <xf numFmtId="0" fontId="89" fillId="28" borderId="14" xfId="0" applyFont="1" applyFill="1" applyBorder="1" applyAlignment="1">
      <alignment horizontal="left"/>
    </xf>
    <xf numFmtId="192" fontId="89" fillId="29" borderId="17" xfId="304" applyNumberFormat="1" applyFont="1" applyFill="1" applyBorder="1" applyAlignment="1">
      <alignment horizontal="center"/>
    </xf>
    <xf numFmtId="193" fontId="36" fillId="0" borderId="0" xfId="0" applyNumberFormat="1" applyFont="1"/>
    <xf numFmtId="0" fontId="43" fillId="29" borderId="0" xfId="0" applyFont="1" applyFill="1"/>
    <xf numFmtId="192" fontId="36" fillId="0" borderId="0" xfId="0" applyNumberFormat="1" applyFont="1"/>
    <xf numFmtId="0" fontId="87" fillId="28" borderId="0" xfId="0" applyFont="1" applyFill="1" applyAlignment="1">
      <alignment horizontal="right"/>
    </xf>
    <xf numFmtId="192" fontId="89" fillId="28" borderId="18" xfId="304" applyNumberFormat="1" applyFont="1" applyFill="1" applyBorder="1" applyAlignment="1">
      <alignment horizontal="right" indent="1"/>
    </xf>
    <xf numFmtId="193" fontId="87" fillId="29" borderId="18" xfId="304" applyNumberFormat="1" applyFont="1" applyFill="1" applyBorder="1" applyAlignment="1">
      <alignment horizontal="center"/>
    </xf>
    <xf numFmtId="43" fontId="36" fillId="29" borderId="0" xfId="0" applyNumberFormat="1" applyFont="1" applyFill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2" fontId="89" fillId="28" borderId="18" xfId="304" applyNumberFormat="1" applyFont="1" applyFill="1" applyBorder="1" applyAlignment="1">
      <alignment horizontal="center"/>
    </xf>
    <xf numFmtId="190" fontId="89" fillId="29" borderId="17" xfId="127" applyNumberFormat="1" applyFont="1" applyFill="1" applyBorder="1" applyAlignment="1">
      <alignment horizontal="right"/>
    </xf>
    <xf numFmtId="193" fontId="87" fillId="29" borderId="17" xfId="304" applyNumberFormat="1" applyFont="1" applyFill="1" applyBorder="1" applyAlignment="1">
      <alignment horizontal="center"/>
    </xf>
    <xf numFmtId="192" fontId="89" fillId="29" borderId="18" xfId="304" applyNumberFormat="1" applyFont="1" applyFill="1" applyBorder="1" applyAlignment="1">
      <alignment horizontal="center"/>
    </xf>
    <xf numFmtId="194" fontId="87" fillId="29" borderId="16" xfId="304" applyNumberFormat="1" applyFont="1" applyFill="1" applyBorder="1" applyAlignment="1">
      <alignment horizontal="center"/>
    </xf>
    <xf numFmtId="193" fontId="87" fillId="29" borderId="16" xfId="304" applyNumberFormat="1" applyFont="1" applyFill="1" applyBorder="1" applyAlignment="1">
      <alignment horizontal="center"/>
    </xf>
    <xf numFmtId="190" fontId="89" fillId="29" borderId="18" xfId="127" applyNumberFormat="1" applyFont="1" applyFill="1" applyBorder="1" applyAlignment="1">
      <alignment horizontal="right"/>
    </xf>
    <xf numFmtId="193" fontId="87" fillId="29" borderId="15" xfId="304" applyNumberFormat="1" applyFont="1" applyFill="1" applyBorder="1" applyAlignment="1">
      <alignment horizontal="center"/>
    </xf>
    <xf numFmtId="195" fontId="87" fillId="29" borderId="15" xfId="304" applyNumberFormat="1" applyFont="1" applyFill="1" applyBorder="1" applyAlignment="1">
      <alignment horizontal="center"/>
    </xf>
    <xf numFmtId="192" fontId="87" fillId="0" borderId="18" xfId="304" applyNumberFormat="1" applyFont="1" applyFill="1" applyBorder="1" applyAlignment="1">
      <alignment horizontal="center"/>
    </xf>
    <xf numFmtId="0" fontId="86" fillId="29" borderId="0" xfId="0" applyFont="1" applyFill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/>
    <xf numFmtId="43" fontId="36" fillId="0" borderId="0" xfId="0" applyNumberFormat="1" applyFont="1"/>
    <xf numFmtId="192" fontId="87" fillId="0" borderId="16" xfId="304" applyNumberFormat="1" applyFont="1" applyFill="1" applyBorder="1" applyAlignment="1">
      <alignment horizontal="center"/>
    </xf>
    <xf numFmtId="43" fontId="87" fillId="0" borderId="15" xfId="304" applyFont="1" applyFill="1" applyBorder="1" applyAlignment="1">
      <alignment horizontal="center"/>
    </xf>
    <xf numFmtId="192" fontId="87" fillId="0" borderId="15" xfId="304" applyNumberFormat="1" applyFont="1" applyFill="1" applyBorder="1" applyAlignment="1">
      <alignment horizontal="center"/>
    </xf>
    <xf numFmtId="192" fontId="87" fillId="0" borderId="17" xfId="304" applyNumberFormat="1" applyFont="1" applyFill="1" applyBorder="1" applyAlignment="1">
      <alignment horizontal="center"/>
    </xf>
    <xf numFmtId="0" fontId="91" fillId="0" borderId="0" xfId="0" applyFont="1" applyAlignment="1">
      <alignment horizontal="left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Alignment="1">
      <alignment horizontal="center"/>
    </xf>
    <xf numFmtId="0" fontId="102" fillId="29" borderId="0" xfId="0" applyFont="1" applyFill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" fontId="89" fillId="28" borderId="0" xfId="0" applyNumberFormat="1" applyFont="1" applyFill="1" applyAlignment="1">
      <alignment horizontal="right"/>
    </xf>
    <xf numFmtId="192" fontId="87" fillId="28" borderId="0" xfId="304" applyNumberFormat="1" applyFont="1" applyFill="1" applyBorder="1" applyAlignment="1">
      <alignment horizontal="right"/>
    </xf>
    <xf numFmtId="192" fontId="87" fillId="0" borderId="21" xfId="304" applyNumberFormat="1" applyFont="1" applyFill="1" applyBorder="1" applyAlignment="1">
      <alignment horizontal="center"/>
    </xf>
    <xf numFmtId="192" fontId="87" fillId="0" borderId="22" xfId="304" applyNumberFormat="1" applyFont="1" applyFill="1" applyBorder="1" applyAlignment="1">
      <alignment horizontal="center"/>
    </xf>
    <xf numFmtId="1" fontId="87" fillId="28" borderId="14" xfId="0" applyNumberFormat="1" applyFont="1" applyFill="1" applyBorder="1" applyAlignment="1">
      <alignment horizontal="left"/>
    </xf>
    <xf numFmtId="0" fontId="104" fillId="29" borderId="0" xfId="0" applyFont="1" applyFill="1" applyAlignment="1">
      <alignment horizontal="left"/>
    </xf>
    <xf numFmtId="0" fontId="91" fillId="0" borderId="0" xfId="0" applyFont="1" applyAlignment="1">
      <alignment horizontal="left" wrapText="1"/>
    </xf>
    <xf numFmtId="192" fontId="87" fillId="0" borderId="15" xfId="304" applyNumberFormat="1" applyFont="1" applyFill="1" applyBorder="1" applyAlignment="1">
      <alignment horizontal="left"/>
    </xf>
    <xf numFmtId="192" fontId="87" fillId="0" borderId="17" xfId="304" applyNumberFormat="1" applyFont="1" applyFill="1" applyBorder="1" applyAlignment="1">
      <alignment horizontal="left"/>
    </xf>
    <xf numFmtId="0" fontId="89" fillId="0" borderId="0" xfId="0" applyFont="1" applyAlignment="1">
      <alignment horizontal="right"/>
    </xf>
    <xf numFmtId="0" fontId="86" fillId="29" borderId="0" xfId="0" applyFont="1" applyFill="1" applyAlignment="1">
      <alignment horizontal="center" vertical="center" wrapText="1"/>
    </xf>
    <xf numFmtId="195" fontId="36" fillId="29" borderId="0" xfId="0" applyNumberFormat="1" applyFont="1" applyFill="1"/>
    <xf numFmtId="0" fontId="36" fillId="29" borderId="0" xfId="0" applyFont="1" applyFill="1" applyBorder="1"/>
    <xf numFmtId="0" fontId="89" fillId="29" borderId="0" xfId="0" applyFont="1" applyFill="1" applyBorder="1" applyAlignment="1">
      <alignment horizontal="right"/>
    </xf>
    <xf numFmtId="192" fontId="105" fillId="0" borderId="17" xfId="304" applyNumberFormat="1" applyFont="1" applyFill="1" applyBorder="1" applyAlignment="1">
      <alignment horizontal="center"/>
    </xf>
    <xf numFmtId="192" fontId="105" fillId="0" borderId="18" xfId="304" applyNumberFormat="1" applyFont="1" applyFill="1" applyBorder="1" applyAlignment="1">
      <alignment horizontal="center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Wannon 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payment'!$E$10:$E$24</c:f>
              <c:numCache>
                <c:formatCode>_-* #,##0_-;\-* #,##0_-;_-* "-"??_-;_-@_-</c:formatCode>
                <c:ptCount val="15"/>
                <c:pt idx="0">
                  <c:v>488.97505832867802</c:v>
                </c:pt>
                <c:pt idx="1">
                  <c:v>260.84937207401356</c:v>
                </c:pt>
                <c:pt idx="2">
                  <c:v>232.75358082432038</c:v>
                </c:pt>
                <c:pt idx="3">
                  <c:v>215.39806795469687</c:v>
                </c:pt>
                <c:pt idx="4">
                  <c:v>194.24714904213474</c:v>
                </c:pt>
                <c:pt idx="5">
                  <c:v>159.66473568066229</c:v>
                </c:pt>
                <c:pt idx="6">
                  <c:v>160.56444882785829</c:v>
                </c:pt>
                <c:pt idx="7">
                  <c:v>150.93259408804653</c:v>
                </c:pt>
                <c:pt idx="8">
                  <c:v>147.57298205015306</c:v>
                </c:pt>
                <c:pt idx="9">
                  <c:v>149.39040300015546</c:v>
                </c:pt>
                <c:pt idx="10">
                  <c:v>141.1663438777706</c:v>
                </c:pt>
                <c:pt idx="11">
                  <c:v>144.77990553697794</c:v>
                </c:pt>
                <c:pt idx="12">
                  <c:v>152.93679605324397</c:v>
                </c:pt>
                <c:pt idx="13">
                  <c:v>115.0188509369197</c:v>
                </c:pt>
                <c:pt idx="14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Wannon 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payment'!$F$10:$F$24</c:f>
              <c:numCache>
                <c:formatCode>_-* #,##0_-;\-* #,##0_-;_-* "-"??_-;_-@_-</c:formatCode>
                <c:ptCount val="15"/>
                <c:pt idx="0">
                  <c:v>477.06120466321244</c:v>
                </c:pt>
                <c:pt idx="1">
                  <c:v>253.88979078124146</c:v>
                </c:pt>
                <c:pt idx="2">
                  <c:v>221.40207984873828</c:v>
                </c:pt>
                <c:pt idx="3">
                  <c:v>199.93886907794192</c:v>
                </c:pt>
                <c:pt idx="4">
                  <c:v>193.30741460705357</c:v>
                </c:pt>
                <c:pt idx="5">
                  <c:v>156.83965250867462</c:v>
                </c:pt>
                <c:pt idx="6">
                  <c:v>163.97217700162795</c:v>
                </c:pt>
                <c:pt idx="7">
                  <c:v>146.68120041997199</c:v>
                </c:pt>
                <c:pt idx="8">
                  <c:v>148.97573420439386</c:v>
                </c:pt>
                <c:pt idx="9">
                  <c:v>143.12409279346849</c:v>
                </c:pt>
                <c:pt idx="10">
                  <c:v>138.75445407647715</c:v>
                </c:pt>
                <c:pt idx="11">
                  <c:v>147.55053174277887</c:v>
                </c:pt>
                <c:pt idx="12">
                  <c:v>144.96919917864477</c:v>
                </c:pt>
                <c:pt idx="13">
                  <c:v>118.0915609487038</c:v>
                </c:pt>
                <c:pt idx="14">
                  <c:v>91.639968566765404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Wannon 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payment'!$G$10:$G$24</c:f>
              <c:numCache>
                <c:formatCode>_-* #,##0_-;\-* #,##0_-;_-* "-"??_-;_-@_-</c:formatCode>
                <c:ptCount val="15"/>
                <c:pt idx="0">
                  <c:v>460.94500288110635</c:v>
                </c:pt>
                <c:pt idx="1">
                  <c:v>239.5939814565736</c:v>
                </c:pt>
                <c:pt idx="2">
                  <c:v>229.51050975000902</c:v>
                </c:pt>
                <c:pt idx="3">
                  <c:v>178.51491296596757</c:v>
                </c:pt>
                <c:pt idx="4">
                  <c:v>191.09850819874245</c:v>
                </c:pt>
                <c:pt idx="5">
                  <c:v>157.42115946333976</c:v>
                </c:pt>
                <c:pt idx="6">
                  <c:v>156.37734311328444</c:v>
                </c:pt>
                <c:pt idx="7">
                  <c:v>147.00879373379618</c:v>
                </c:pt>
                <c:pt idx="8">
                  <c:v>147.70653447007874</c:v>
                </c:pt>
                <c:pt idx="9">
                  <c:v>138.42939578042834</c:v>
                </c:pt>
                <c:pt idx="10">
                  <c:v>144.45556023588878</c:v>
                </c:pt>
                <c:pt idx="11">
                  <c:v>148.36057509499383</c:v>
                </c:pt>
                <c:pt idx="12">
                  <c:v>126.23185808994805</c:v>
                </c:pt>
                <c:pt idx="13">
                  <c:v>114.74005461262516</c:v>
                </c:pt>
                <c:pt idx="14">
                  <c:v>92.408853402219222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Wannon 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payment'!$H$10:$H$24</c:f>
              <c:numCache>
                <c:formatCode>_-* #,##0_-;\-* #,##0_-;_-* "-"??_-;_-@_-</c:formatCode>
                <c:ptCount val="15"/>
                <c:pt idx="0">
                  <c:v>387.77154155239492</c:v>
                </c:pt>
                <c:pt idx="1">
                  <c:v>216.92092842369496</c:v>
                </c:pt>
                <c:pt idx="2">
                  <c:v>198.86944624468927</c:v>
                </c:pt>
                <c:pt idx="3">
                  <c:v>180.89509366636932</c:v>
                </c:pt>
                <c:pt idx="4">
                  <c:v>173.90067077715292</c:v>
                </c:pt>
                <c:pt idx="5">
                  <c:v>145.30978908106081</c:v>
                </c:pt>
                <c:pt idx="6">
                  <c:v>156.45309714154254</c:v>
                </c:pt>
                <c:pt idx="7">
                  <c:v>141.52996758014908</c:v>
                </c:pt>
                <c:pt idx="8">
                  <c:v>140.06287324880157</c:v>
                </c:pt>
                <c:pt idx="9">
                  <c:v>135.7817715968022</c:v>
                </c:pt>
                <c:pt idx="10">
                  <c:v>130.75679340739583</c:v>
                </c:pt>
                <c:pt idx="11">
                  <c:v>136.74653626303785</c:v>
                </c:pt>
                <c:pt idx="12">
                  <c:v>133.54284702549577</c:v>
                </c:pt>
                <c:pt idx="13">
                  <c:v>115.50232165470663</c:v>
                </c:pt>
                <c:pt idx="14">
                  <c:v>86.418318126343934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Wannon </c:v>
                </c:pt>
                <c:pt idx="11">
                  <c:v>South East 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payment'!$I$10:$I$24</c:f>
              <c:numCache>
                <c:formatCode>_-* #,##0_-;\-* #,##0_-;_-* "-"??_-;_-@_-</c:formatCode>
                <c:ptCount val="15"/>
                <c:pt idx="0">
                  <c:v>455.48759230501065</c:v>
                </c:pt>
                <c:pt idx="1">
                  <c:v>242.90826568909839</c:v>
                </c:pt>
                <c:pt idx="2">
                  <c:v>214.84573762855197</c:v>
                </c:pt>
                <c:pt idx="3">
                  <c:v>193.58679105351499</c:v>
                </c:pt>
                <c:pt idx="4">
                  <c:v>183.12382268456375</c:v>
                </c:pt>
                <c:pt idx="5">
                  <c:v>160.60271304017294</c:v>
                </c:pt>
                <c:pt idx="6">
                  <c:v>155.31484855386014</c:v>
                </c:pt>
                <c:pt idx="7">
                  <c:v>147.3714184503454</c:v>
                </c:pt>
                <c:pt idx="8">
                  <c:v>144.23140979476102</c:v>
                </c:pt>
                <c:pt idx="9">
                  <c:v>141.11677216112443</c:v>
                </c:pt>
                <c:pt idx="10">
                  <c:v>140.32458135207773</c:v>
                </c:pt>
                <c:pt idx="11">
                  <c:v>139.49609794349155</c:v>
                </c:pt>
                <c:pt idx="12">
                  <c:v>130.56574122577265</c:v>
                </c:pt>
                <c:pt idx="13">
                  <c:v>111.48155865805376</c:v>
                </c:pt>
                <c:pt idx="14">
                  <c:v>90.077209036316845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payment'!$E$211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payment'!$E$212:$E$226</c:f>
              <c:numCache>
                <c:formatCode>_-* #,##0_-;\-* #,##0_-;_-* "-"??_-;_-@_-</c:formatCode>
                <c:ptCount val="15"/>
                <c:pt idx="0">
                  <c:v>2464.6667000000002</c:v>
                </c:pt>
                <c:pt idx="1">
                  <c:v>2501</c:v>
                </c:pt>
                <c:pt idx="2">
                  <c:v>6628</c:v>
                </c:pt>
                <c:pt idx="3">
                  <c:v>0</c:v>
                </c:pt>
                <c:pt idx="4">
                  <c:v>5949</c:v>
                </c:pt>
                <c:pt idx="5">
                  <c:v>0</c:v>
                </c:pt>
                <c:pt idx="6">
                  <c:v>2016.18</c:v>
                </c:pt>
                <c:pt idx="7">
                  <c:v>11477.84</c:v>
                </c:pt>
                <c:pt idx="8">
                  <c:v>2557.4499999999998</c:v>
                </c:pt>
                <c:pt idx="9">
                  <c:v>3159.116</c:v>
                </c:pt>
                <c:pt idx="10">
                  <c:v>2671</c:v>
                </c:pt>
                <c:pt idx="11">
                  <c:v>1813.93</c:v>
                </c:pt>
                <c:pt idx="12">
                  <c:v>0</c:v>
                </c:pt>
                <c:pt idx="13">
                  <c:v>0</c:v>
                </c:pt>
                <c:pt idx="14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payment'!$F$211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payment'!$F$212:$F$226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payment'!$G$211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payment'!$G$212:$G$226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3321.63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payment'!$H$211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payment'!$H$212:$H$226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43549</c:v>
                </c:pt>
                <c:pt idx="8">
                  <c:v>0</c:v>
                </c:pt>
                <c:pt idx="9">
                  <c:v>0</c:v>
                </c:pt>
                <c:pt idx="10">
                  <c:v>2524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payment'!$I$211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payment'!$I$212:$I$226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3246.02</c:v>
                </c:pt>
                <c:pt idx="5">
                  <c:v>0</c:v>
                </c:pt>
                <c:pt idx="6">
                  <c:v>0</c:v>
                </c:pt>
                <c:pt idx="7">
                  <c:v>5823.83</c:v>
                </c:pt>
                <c:pt idx="8">
                  <c:v>0</c:v>
                </c:pt>
                <c:pt idx="9">
                  <c:v>0</c:v>
                </c:pt>
                <c:pt idx="10">
                  <c:v>2086.3200000000002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North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Greater Western</c:v>
                </c:pt>
                <c:pt idx="13">
                  <c:v>South Gippsland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payment'!$E$232:$E$246</c:f>
              <c:numCache>
                <c:formatCode>_(* #,##0.00_);_(* \(#,##0.00\);_(* "-"??_);_(@_)</c:formatCode>
                <c:ptCount val="15"/>
                <c:pt idx="0">
                  <c:v>0.86448399784940144</c:v>
                </c:pt>
                <c:pt idx="1">
                  <c:v>1.5701815665254266</c:v>
                </c:pt>
                <c:pt idx="2">
                  <c:v>1.4939960904775202</c:v>
                </c:pt>
                <c:pt idx="3">
                  <c:v>0.66176015832766399</c:v>
                </c:pt>
                <c:pt idx="4">
                  <c:v>0.34346682256650102</c:v>
                </c:pt>
                <c:pt idx="5">
                  <c:v>1.5608840785984168</c:v>
                </c:pt>
                <c:pt idx="6">
                  <c:v>7.1421925710251369E-2</c:v>
                </c:pt>
                <c:pt idx="7">
                  <c:v>0.48418334409296315</c:v>
                </c:pt>
                <c:pt idx="8">
                  <c:v>0.23942371752165223</c:v>
                </c:pt>
                <c:pt idx="9">
                  <c:v>0.27918974281162279</c:v>
                </c:pt>
                <c:pt idx="10">
                  <c:v>0.2192167645091774</c:v>
                </c:pt>
                <c:pt idx="11">
                  <c:v>4.3691807032874314E-2</c:v>
                </c:pt>
                <c:pt idx="12">
                  <c:v>0.17449090626457331</c:v>
                </c:pt>
                <c:pt idx="13">
                  <c:v>0</c:v>
                </c:pt>
                <c:pt idx="14">
                  <c:v>6.5722454076435214E-3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North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Greater Western</c:v>
                </c:pt>
                <c:pt idx="13">
                  <c:v>South Gippsland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payment'!$F$232:$F$246</c:f>
              <c:numCache>
                <c:formatCode>_(* #,##0.00_);_(* \(#,##0.00\);_(* "-"??_);_(@_)</c:formatCode>
                <c:ptCount val="15"/>
                <c:pt idx="0">
                  <c:v>0.54151624548736454</c:v>
                </c:pt>
                <c:pt idx="1">
                  <c:v>2.2440037484486997</c:v>
                </c:pt>
                <c:pt idx="2">
                  <c:v>1.400866986082592</c:v>
                </c:pt>
                <c:pt idx="3">
                  <c:v>1.5656168772290395</c:v>
                </c:pt>
                <c:pt idx="4">
                  <c:v>0.41815140717038762</c:v>
                </c:pt>
                <c:pt idx="5">
                  <c:v>0.93677490924012685</c:v>
                </c:pt>
                <c:pt idx="6">
                  <c:v>0.10961127769268934</c:v>
                </c:pt>
                <c:pt idx="7">
                  <c:v>0.47066957400414822</c:v>
                </c:pt>
                <c:pt idx="8">
                  <c:v>0.36271013754457465</c:v>
                </c:pt>
                <c:pt idx="9">
                  <c:v>0.2530708894479799</c:v>
                </c:pt>
                <c:pt idx="10">
                  <c:v>0.38305090928989655</c:v>
                </c:pt>
                <c:pt idx="11">
                  <c:v>1.6040597293513766E-2</c:v>
                </c:pt>
                <c:pt idx="12">
                  <c:v>0.31530674308657314</c:v>
                </c:pt>
                <c:pt idx="13">
                  <c:v>5.5157198014340872E-3</c:v>
                </c:pt>
                <c:pt idx="14">
                  <c:v>3.2383419689119169E-3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North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Greater Western</c:v>
                </c:pt>
                <c:pt idx="13">
                  <c:v>South Gippsland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payment'!$G$232:$G$246</c:f>
              <c:numCache>
                <c:formatCode>_(* #,##0.00_);_(* \(#,##0.00\);_(* "-"??_);_(@_)</c:formatCode>
                <c:ptCount val="15"/>
                <c:pt idx="0">
                  <c:v>0.43425252400717818</c:v>
                </c:pt>
                <c:pt idx="1">
                  <c:v>2.095400762413981</c:v>
                </c:pt>
                <c:pt idx="2">
                  <c:v>1.4468733201935136</c:v>
                </c:pt>
                <c:pt idx="3">
                  <c:v>1.3972876181529972</c:v>
                </c:pt>
                <c:pt idx="4">
                  <c:v>0.13747693643500597</c:v>
                </c:pt>
                <c:pt idx="5">
                  <c:v>0.85094950265325875</c:v>
                </c:pt>
                <c:pt idx="6">
                  <c:v>0.33689909247308397</c:v>
                </c:pt>
                <c:pt idx="7">
                  <c:v>0.39753580454928389</c:v>
                </c:pt>
                <c:pt idx="8">
                  <c:v>0.18228071229693729</c:v>
                </c:pt>
                <c:pt idx="9">
                  <c:v>0.20083828152287811</c:v>
                </c:pt>
                <c:pt idx="10">
                  <c:v>0.42682161367263854</c:v>
                </c:pt>
                <c:pt idx="11">
                  <c:v>3.2621337191161032E-2</c:v>
                </c:pt>
                <c:pt idx="12">
                  <c:v>0.20021455449085057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payment'!$H$231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North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Greater Western</c:v>
                </c:pt>
                <c:pt idx="13">
                  <c:v>South Gippsland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payment'!$H$232:$H$246</c:f>
              <c:numCache>
                <c:formatCode>_(* #,##0.00_);_(* \(#,##0.00\);_(* "-"??_);_(@_)</c:formatCode>
                <c:ptCount val="15"/>
                <c:pt idx="0">
                  <c:v>2.8240395690764957</c:v>
                </c:pt>
                <c:pt idx="1">
                  <c:v>1.9870752452862124</c:v>
                </c:pt>
                <c:pt idx="2">
                  <c:v>1.4120042492917846</c:v>
                </c:pt>
                <c:pt idx="3">
                  <c:v>1.3250421340152263</c:v>
                </c:pt>
                <c:pt idx="4">
                  <c:v>0.39965435299200686</c:v>
                </c:pt>
                <c:pt idx="5">
                  <c:v>0.89616380290263209</c:v>
                </c:pt>
                <c:pt idx="6">
                  <c:v>0.47456906004073363</c:v>
                </c:pt>
                <c:pt idx="7">
                  <c:v>0.35205758097324363</c:v>
                </c:pt>
                <c:pt idx="8">
                  <c:v>1.3162850629398355</c:v>
                </c:pt>
                <c:pt idx="9">
                  <c:v>0.22574337148444243</c:v>
                </c:pt>
                <c:pt idx="10">
                  <c:v>0.55507433399918682</c:v>
                </c:pt>
                <c:pt idx="11">
                  <c:v>9.2826068885255894E-2</c:v>
                </c:pt>
                <c:pt idx="12">
                  <c:v>0.11631856152125672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payment'!$I$231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North East </c:v>
                </c:pt>
                <c:pt idx="9">
                  <c:v>Gippsland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Greater Western</c:v>
                </c:pt>
                <c:pt idx="13">
                  <c:v>South Gippsland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payment'!$I$232:$I$246</c:f>
              <c:numCache>
                <c:formatCode>_(* #,##0.00_);_(* \(#,##0.00\);_(* "-"??_);_(@_)</c:formatCode>
                <c:ptCount val="15"/>
                <c:pt idx="0">
                  <c:v>3.8268456375838928</c:v>
                </c:pt>
                <c:pt idx="1">
                  <c:v>2.324020621005868</c:v>
                </c:pt>
                <c:pt idx="2">
                  <c:v>1.252837436703335</c:v>
                </c:pt>
                <c:pt idx="3">
                  <c:v>1.1209608235630542</c:v>
                </c:pt>
                <c:pt idx="4">
                  <c:v>0.77399935500053751</c:v>
                </c:pt>
                <c:pt idx="5">
                  <c:v>0.69246832498404076</c:v>
                </c:pt>
                <c:pt idx="6">
                  <c:v>0.42928434953021588</c:v>
                </c:pt>
                <c:pt idx="7">
                  <c:v>0.36954724002480877</c:v>
                </c:pt>
                <c:pt idx="8">
                  <c:v>0.32788165033764005</c:v>
                </c:pt>
                <c:pt idx="9">
                  <c:v>0.27755636529264405</c:v>
                </c:pt>
                <c:pt idx="10">
                  <c:v>0.18154839835908179</c:v>
                </c:pt>
                <c:pt idx="11">
                  <c:v>0.14850743218387674</c:v>
                </c:pt>
                <c:pt idx="12">
                  <c:v>0.10718076851183361</c:v>
                </c:pt>
                <c:pt idx="13">
                  <c:v>5.2094186288810171E-3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Gippsland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Central Highlands </c:v>
                </c:pt>
                <c:pt idx="4">
                  <c:v>South East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GWMWater</c:v>
                </c:pt>
                <c:pt idx="8">
                  <c:v>Wannon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Barwon </c:v>
                </c:pt>
                <c:pt idx="13">
                  <c:v>Westernport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payment'!$E$252:$E$266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508.50310671936757</c:v>
                </c:pt>
                <c:pt idx="2">
                  <c:v>655.88282082820831</c:v>
                </c:pt>
                <c:pt idx="3">
                  <c:v>432.58620689655174</c:v>
                </c:pt>
                <c:pt idx="4">
                  <c:v>301.35379310344825</c:v>
                </c:pt>
                <c:pt idx="5">
                  <c:v>110.88237288135593</c:v>
                </c:pt>
                <c:pt idx="6">
                  <c:v>533.00111358574611</c:v>
                </c:pt>
                <c:pt idx="7">
                  <c:v>139.34042553191489</c:v>
                </c:pt>
                <c:pt idx="8">
                  <c:v>293.71111111111111</c:v>
                </c:pt>
                <c:pt idx="9">
                  <c:v>209.75389408099687</c:v>
                </c:pt>
                <c:pt idx="10">
                  <c:v>283.50722826086957</c:v>
                </c:pt>
                <c:pt idx="11">
                  <c:v>173.32595744680853</c:v>
                </c:pt>
                <c:pt idx="12">
                  <c:v>186.39778378378401</c:v>
                </c:pt>
                <c:pt idx="13">
                  <c:v>45.32710280373832</c:v>
                </c:pt>
                <c:pt idx="14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Gippsland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Central Highlands </c:v>
                </c:pt>
                <c:pt idx="4">
                  <c:v>South East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GWMWater</c:v>
                </c:pt>
                <c:pt idx="8">
                  <c:v>Wannon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Barwon </c:v>
                </c:pt>
                <c:pt idx="13">
                  <c:v>Westernport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payment'!$F$252:$F$266</c:f>
              <c:numCache>
                <c:formatCode>_-* #,##0_-;\-* #,##0_-;_-* "-"??_-;_-@_-</c:formatCode>
                <c:ptCount val="15"/>
                <c:pt idx="0">
                  <c:v>1000</c:v>
                </c:pt>
                <c:pt idx="1">
                  <c:v>704.44943820224717</c:v>
                </c:pt>
                <c:pt idx="2">
                  <c:v>498.01379772270599</c:v>
                </c:pt>
                <c:pt idx="3">
                  <c:v>756.63636363636363</c:v>
                </c:pt>
                <c:pt idx="4">
                  <c:v>422.63376383763836</c:v>
                </c:pt>
                <c:pt idx="5">
                  <c:v>189.03819047619047</c:v>
                </c:pt>
                <c:pt idx="6">
                  <c:v>469.21583431952661</c:v>
                </c:pt>
                <c:pt idx="7">
                  <c:v>206.83591304347826</c:v>
                </c:pt>
                <c:pt idx="8">
                  <c:v>318.5141242937853</c:v>
                </c:pt>
                <c:pt idx="9">
                  <c:v>248.06667752442996</c:v>
                </c:pt>
                <c:pt idx="10">
                  <c:v>175.34561403508772</c:v>
                </c:pt>
                <c:pt idx="11">
                  <c:v>315.96153846153845</c:v>
                </c:pt>
                <c:pt idx="12">
                  <c:v>140.68064616252832</c:v>
                </c:pt>
                <c:pt idx="13">
                  <c:v>59.87370656370657</c:v>
                </c:pt>
                <c:pt idx="1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Gippsland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Central Highlands </c:v>
                </c:pt>
                <c:pt idx="4">
                  <c:v>South East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GWMWater</c:v>
                </c:pt>
                <c:pt idx="8">
                  <c:v>Wannon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Barwon </c:v>
                </c:pt>
                <c:pt idx="13">
                  <c:v>Westernport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payment'!$G$252:$G$266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949.75824175824175</c:v>
                </c:pt>
                <c:pt idx="2">
                  <c:v>473.20080314273247</c:v>
                </c:pt>
                <c:pt idx="3">
                  <c:v>324.79260869565218</c:v>
                </c:pt>
                <c:pt idx="4">
                  <c:v>509.21555643251776</c:v>
                </c:pt>
                <c:pt idx="5">
                  <c:v>135.72457983193277</c:v>
                </c:pt>
                <c:pt idx="6">
                  <c:v>462.50535811423396</c:v>
                </c:pt>
                <c:pt idx="7">
                  <c:v>347.76315789473682</c:v>
                </c:pt>
                <c:pt idx="8">
                  <c:v>220.80132450331126</c:v>
                </c:pt>
                <c:pt idx="9">
                  <c:v>189.13003095975233</c:v>
                </c:pt>
                <c:pt idx="10">
                  <c:v>248.10036231884058</c:v>
                </c:pt>
                <c:pt idx="11">
                  <c:v>450.61217665615141</c:v>
                </c:pt>
                <c:pt idx="12">
                  <c:v>115.85106320141757</c:v>
                </c:pt>
                <c:pt idx="13">
                  <c:v>53.571428571428569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Gippsland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Central Highlands </c:v>
                </c:pt>
                <c:pt idx="4">
                  <c:v>South East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GWMWater</c:v>
                </c:pt>
                <c:pt idx="8">
                  <c:v>Wannon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Barwon </c:v>
                </c:pt>
                <c:pt idx="13">
                  <c:v>Westernport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payment'!$H$252:$H$266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125.85542168674699</c:v>
                </c:pt>
                <c:pt idx="2">
                  <c:v>416.80223677032188</c:v>
                </c:pt>
                <c:pt idx="3">
                  <c:v>169.955223880597</c:v>
                </c:pt>
                <c:pt idx="4">
                  <c:v>540.18428334255668</c:v>
                </c:pt>
                <c:pt idx="5">
                  <c:v>160.87296178343948</c:v>
                </c:pt>
                <c:pt idx="6">
                  <c:v>338.61875945537065</c:v>
                </c:pt>
                <c:pt idx="7">
                  <c:v>254.23477477477479</c:v>
                </c:pt>
                <c:pt idx="8">
                  <c:v>314.49629629629629</c:v>
                </c:pt>
                <c:pt idx="9">
                  <c:v>193.39489028213166</c:v>
                </c:pt>
                <c:pt idx="10">
                  <c:v>194.57324840764332</c:v>
                </c:pt>
                <c:pt idx="11">
                  <c:v>144.10717850287907</c:v>
                </c:pt>
                <c:pt idx="12">
                  <c:v>113.29692728932157</c:v>
                </c:pt>
                <c:pt idx="13">
                  <c:v>59.342105263157897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payment'!$I$251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Gippsland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Central Highlands </c:v>
                </c:pt>
                <c:pt idx="4">
                  <c:v>South East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GWMWater</c:v>
                </c:pt>
                <c:pt idx="8">
                  <c:v>Wannon </c:v>
                </c:pt>
                <c:pt idx="9">
                  <c:v>East Gippsland </c:v>
                </c:pt>
                <c:pt idx="10">
                  <c:v>Gippsland </c:v>
                </c:pt>
                <c:pt idx="11">
                  <c:v>Coliban </c:v>
                </c:pt>
                <c:pt idx="12">
                  <c:v>Barwon </c:v>
                </c:pt>
                <c:pt idx="13">
                  <c:v>Westernport 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payment'!$I$252:$I$266</c:f>
              <c:numCache>
                <c:formatCode>_-* #,##0_-;\-* #,##0_-;_-* "-"??_-;_-@_-</c:formatCode>
                <c:ptCount val="15"/>
                <c:pt idx="0">
                  <c:v>1457</c:v>
                </c:pt>
                <c:pt idx="1">
                  <c:v>597.77380952380952</c:v>
                </c:pt>
                <c:pt idx="2">
                  <c:v>586.03514062500005</c:v>
                </c:pt>
                <c:pt idx="3">
                  <c:v>532.92192660550461</c:v>
                </c:pt>
                <c:pt idx="4">
                  <c:v>409.12427023773699</c:v>
                </c:pt>
                <c:pt idx="5">
                  <c:v>293.50961538461536</c:v>
                </c:pt>
                <c:pt idx="6">
                  <c:v>253.0624</c:v>
                </c:pt>
                <c:pt idx="7">
                  <c:v>236.36768518518517</c:v>
                </c:pt>
                <c:pt idx="8">
                  <c:v>231.8111888111888</c:v>
                </c:pt>
                <c:pt idx="9">
                  <c:v>224.97494773519162</c:v>
                </c:pt>
                <c:pt idx="10">
                  <c:v>218.05589743589744</c:v>
                </c:pt>
                <c:pt idx="11">
                  <c:v>197.88779726411784</c:v>
                </c:pt>
                <c:pt idx="12">
                  <c:v>120.18239202657809</c:v>
                </c:pt>
                <c:pt idx="13">
                  <c:v>79.025510204081627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Greater Western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payment'!$E$172:$E$186</c:f>
              <c:numCache>
                <c:formatCode>_(* #,##0.00_);_(* \(#,##0.00\);_(* "-"??_);_(@_)</c:formatCode>
                <c:ptCount val="15"/>
                <c:pt idx="0">
                  <c:v>1.3144490815287043E-2</c:v>
                </c:pt>
                <c:pt idx="1">
                  <c:v>3.6158736854792539E-2</c:v>
                </c:pt>
                <c:pt idx="2">
                  <c:v>1.8208026705105834E-2</c:v>
                </c:pt>
                <c:pt idx="3">
                  <c:v>1.7487952743665475E-3</c:v>
                </c:pt>
                <c:pt idx="4">
                  <c:v>9.5776528730222158E-4</c:v>
                </c:pt>
                <c:pt idx="5">
                  <c:v>3.071850585187537E-3</c:v>
                </c:pt>
                <c:pt idx="6">
                  <c:v>0</c:v>
                </c:pt>
                <c:pt idx="7">
                  <c:v>0</c:v>
                </c:pt>
                <c:pt idx="8">
                  <c:v>2.7925160569673275E-2</c:v>
                </c:pt>
                <c:pt idx="9">
                  <c:v>1.8577691907557404E-3</c:v>
                </c:pt>
                <c:pt idx="10">
                  <c:v>1.8269511838643671E-2</c:v>
                </c:pt>
                <c:pt idx="11">
                  <c:v>6.2458361092604933E-3</c:v>
                </c:pt>
                <c:pt idx="12">
                  <c:v>0</c:v>
                </c:pt>
                <c:pt idx="13">
                  <c:v>0</c:v>
                </c:pt>
                <c:pt idx="14">
                  <c:v>1.8554023130682169E-2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Greater Western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payment'!$F$172:$F$186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Greater Western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payment'!$G$172:$G$186</c:f>
              <c:numCache>
                <c:formatCode>_(* #,##0.00_);_(* \(#,##0.00\);_(* "-"??_);_(@_)</c:formatCode>
                <c:ptCount val="15"/>
                <c:pt idx="0">
                  <c:v>4.4817209808566488E-2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Greater Western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payment'!$H$172:$H$186</c:f>
              <c:numCache>
                <c:formatCode>_(* #,##0.00_);_(* \(#,##0.00\);_(* "-"??_);_(@_)</c:formatCode>
                <c:ptCount val="15"/>
                <c:pt idx="0">
                  <c:v>0.11480324000255118</c:v>
                </c:pt>
                <c:pt idx="1">
                  <c:v>0</c:v>
                </c:pt>
                <c:pt idx="2">
                  <c:v>2.875711738655317E-3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Greater Western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payment'!$I$172:$I$186</c:f>
              <c:numCache>
                <c:formatCode>_(* #,##0.00_);_(* \(#,##0.00\);_(* "-"??_);_(@_)</c:formatCode>
                <c:ptCount val="15"/>
                <c:pt idx="0">
                  <c:v>0.16797134979241277</c:v>
                </c:pt>
                <c:pt idx="1">
                  <c:v>2.4524163112933768E-2</c:v>
                </c:pt>
                <c:pt idx="2">
                  <c:v>1.4233659758597131E-3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responsiveness'!$E$90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responsiveness'!$E$91:$E$105</c:f>
              <c:numCache>
                <c:formatCode>0.00%</c:formatCode>
                <c:ptCount val="15"/>
                <c:pt idx="0">
                  <c:v>0.45712823137957515</c:v>
                </c:pt>
                <c:pt idx="1">
                  <c:v>0.37987745888423091</c:v>
                </c:pt>
                <c:pt idx="2">
                  <c:v>0.36007130124777181</c:v>
                </c:pt>
                <c:pt idx="3">
                  <c:v>0.13671274961597543</c:v>
                </c:pt>
                <c:pt idx="4">
                  <c:v>0.1834862385321101</c:v>
                </c:pt>
                <c:pt idx="5">
                  <c:v>0.434</c:v>
                </c:pt>
                <c:pt idx="6">
                  <c:v>0.60784313725490191</c:v>
                </c:pt>
                <c:pt idx="7">
                  <c:v>0.48695652173913045</c:v>
                </c:pt>
                <c:pt idx="8">
                  <c:v>0.74632352941176472</c:v>
                </c:pt>
                <c:pt idx="9">
                  <c:v>0.30635838150289019</c:v>
                </c:pt>
                <c:pt idx="10">
                  <c:v>0.62694300518134716</c:v>
                </c:pt>
                <c:pt idx="11">
                  <c:v>0.42933810375670839</c:v>
                </c:pt>
                <c:pt idx="12">
                  <c:v>0.45251396648044695</c:v>
                </c:pt>
                <c:pt idx="13">
                  <c:v>0.48878923766816146</c:v>
                </c:pt>
                <c:pt idx="14">
                  <c:v>0.40579710144927539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responsiveness'!$F$90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responsiveness'!$F$91:$F$105</c:f>
              <c:numCache>
                <c:formatCode>0.00%</c:formatCode>
                <c:ptCount val="15"/>
                <c:pt idx="0">
                  <c:v>5.6821090350652671E-2</c:v>
                </c:pt>
                <c:pt idx="1">
                  <c:v>3.8697194453402128E-3</c:v>
                </c:pt>
                <c:pt idx="2">
                  <c:v>0.2356283422459893</c:v>
                </c:pt>
                <c:pt idx="3">
                  <c:v>4.0962621607782898E-3</c:v>
                </c:pt>
                <c:pt idx="4">
                  <c:v>0.22018348623853212</c:v>
                </c:pt>
                <c:pt idx="5">
                  <c:v>5.6000000000000001E-2</c:v>
                </c:pt>
                <c:pt idx="6">
                  <c:v>1.9607843137254902E-2</c:v>
                </c:pt>
                <c:pt idx="7">
                  <c:v>4.5217391304347827E-2</c:v>
                </c:pt>
                <c:pt idx="8">
                  <c:v>1.4705882352941176E-2</c:v>
                </c:pt>
                <c:pt idx="9">
                  <c:v>5.2023121387283239E-2</c:v>
                </c:pt>
                <c:pt idx="10">
                  <c:v>0</c:v>
                </c:pt>
                <c:pt idx="11">
                  <c:v>4.4722719141323794E-2</c:v>
                </c:pt>
                <c:pt idx="12">
                  <c:v>3.3519553072625698E-2</c:v>
                </c:pt>
                <c:pt idx="13">
                  <c:v>4.4843049327354259E-3</c:v>
                </c:pt>
                <c:pt idx="14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responsiveness'!$G$90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responsiveness'!$G$91:$G$105</c:f>
              <c:numCache>
                <c:formatCode>0.00%</c:formatCode>
                <c:ptCount val="15"/>
                <c:pt idx="0">
                  <c:v>2.0220117737394419E-2</c:v>
                </c:pt>
                <c:pt idx="1">
                  <c:v>4.837149306675266E-4</c:v>
                </c:pt>
                <c:pt idx="2">
                  <c:v>5.1359180035650626E-2</c:v>
                </c:pt>
                <c:pt idx="3">
                  <c:v>4.4546850998463901E-2</c:v>
                </c:pt>
                <c:pt idx="4">
                  <c:v>0</c:v>
                </c:pt>
                <c:pt idx="5">
                  <c:v>0.03</c:v>
                </c:pt>
                <c:pt idx="6">
                  <c:v>1.9607843137254902E-2</c:v>
                </c:pt>
                <c:pt idx="7">
                  <c:v>1.0434782608695653E-2</c:v>
                </c:pt>
                <c:pt idx="8">
                  <c:v>3.6764705882352941E-3</c:v>
                </c:pt>
                <c:pt idx="9">
                  <c:v>2.3121387283236993E-2</c:v>
                </c:pt>
                <c:pt idx="10">
                  <c:v>3.1088082901554404E-2</c:v>
                </c:pt>
                <c:pt idx="11">
                  <c:v>3.5778175313059032E-2</c:v>
                </c:pt>
                <c:pt idx="12">
                  <c:v>2.23463687150838E-2</c:v>
                </c:pt>
                <c:pt idx="13">
                  <c:v>1.7937219730941704E-2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responsiveness'!$H$90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responsiveness'!$H$91:$H$105</c:f>
              <c:numCache>
                <c:formatCode>0.00%</c:formatCode>
                <c:ptCount val="15"/>
                <c:pt idx="0">
                  <c:v>0.35730739697977987</c:v>
                </c:pt>
                <c:pt idx="1">
                  <c:v>0.23718155433731056</c:v>
                </c:pt>
                <c:pt idx="2">
                  <c:v>0.23384581105169341</c:v>
                </c:pt>
                <c:pt idx="3">
                  <c:v>0.19457245263696876</c:v>
                </c:pt>
                <c:pt idx="4">
                  <c:v>9.6330275229357804E-2</c:v>
                </c:pt>
                <c:pt idx="5">
                  <c:v>5.8000000000000003E-2</c:v>
                </c:pt>
                <c:pt idx="6">
                  <c:v>0.21568627450980393</c:v>
                </c:pt>
                <c:pt idx="7">
                  <c:v>8.1739130434782606E-2</c:v>
                </c:pt>
                <c:pt idx="8">
                  <c:v>0.11029411764705882</c:v>
                </c:pt>
                <c:pt idx="9">
                  <c:v>0.30057803468208094</c:v>
                </c:pt>
                <c:pt idx="10">
                  <c:v>2.5906735751295335E-2</c:v>
                </c:pt>
                <c:pt idx="11">
                  <c:v>0.16994633273703041</c:v>
                </c:pt>
                <c:pt idx="12">
                  <c:v>1.6759776536312849E-2</c:v>
                </c:pt>
                <c:pt idx="13">
                  <c:v>0.17488789237668162</c:v>
                </c:pt>
                <c:pt idx="14">
                  <c:v>0.10144927536231885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responsiveness'!$I$90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responsiveness'!$I$91:$I$105</c:f>
              <c:numCache>
                <c:formatCode>0.00%</c:formatCode>
                <c:ptCount val="15"/>
                <c:pt idx="0">
                  <c:v>3.0714102892244687E-3</c:v>
                </c:pt>
                <c:pt idx="1">
                  <c:v>0.1217349242179942</c:v>
                </c:pt>
                <c:pt idx="2">
                  <c:v>0.1000445632798574</c:v>
                </c:pt>
                <c:pt idx="3">
                  <c:v>9.4214029697900672E-2</c:v>
                </c:pt>
                <c:pt idx="4">
                  <c:v>0.3256880733944954</c:v>
                </c:pt>
                <c:pt idx="5">
                  <c:v>8.0000000000000002E-3</c:v>
                </c:pt>
                <c:pt idx="6">
                  <c:v>0</c:v>
                </c:pt>
                <c:pt idx="7">
                  <c:v>0.25043478260869567</c:v>
                </c:pt>
                <c:pt idx="8">
                  <c:v>0</c:v>
                </c:pt>
                <c:pt idx="9">
                  <c:v>5.7803468208092483E-3</c:v>
                </c:pt>
                <c:pt idx="10">
                  <c:v>2.072538860103627E-2</c:v>
                </c:pt>
                <c:pt idx="11">
                  <c:v>8.9445438282647581E-3</c:v>
                </c:pt>
                <c:pt idx="12">
                  <c:v>0.29050279329608941</c:v>
                </c:pt>
                <c:pt idx="13">
                  <c:v>4.4843049327354259E-3</c:v>
                </c:pt>
                <c:pt idx="14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responsiveness'!$J$90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responsiveness'!$J$91:$J$105</c:f>
              <c:numCache>
                <c:formatCode>0.00%</c:formatCode>
                <c:ptCount val="15"/>
                <c:pt idx="0">
                  <c:v>9.2142308676734074E-3</c:v>
                </c:pt>
                <c:pt idx="1">
                  <c:v>8.2231538213479519E-3</c:v>
                </c:pt>
                <c:pt idx="2">
                  <c:v>1.1475044563279857E-2</c:v>
                </c:pt>
                <c:pt idx="3">
                  <c:v>3.1233998975934461E-2</c:v>
                </c:pt>
                <c:pt idx="4">
                  <c:v>5.5045871559633031E-2</c:v>
                </c:pt>
                <c:pt idx="5">
                  <c:v>0.17599999999999999</c:v>
                </c:pt>
                <c:pt idx="6">
                  <c:v>3.9215686274509803E-2</c:v>
                </c:pt>
                <c:pt idx="7">
                  <c:v>4.5217391304347827E-2</c:v>
                </c:pt>
                <c:pt idx="8">
                  <c:v>1.8382352941176471E-2</c:v>
                </c:pt>
                <c:pt idx="9">
                  <c:v>0.12138728323699421</c:v>
                </c:pt>
                <c:pt idx="10">
                  <c:v>2.072538860103627E-2</c:v>
                </c:pt>
                <c:pt idx="11">
                  <c:v>8.5867620751341675E-2</c:v>
                </c:pt>
                <c:pt idx="12">
                  <c:v>5.5865921787709494E-2</c:v>
                </c:pt>
                <c:pt idx="13">
                  <c:v>2.6905829596412557E-2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responsiveness'!$K$91:$K$105</c:f>
              <c:numCache>
                <c:formatCode>0.00%</c:formatCode>
                <c:ptCount val="15"/>
                <c:pt idx="0">
                  <c:v>9.623752239570002E-2</c:v>
                </c:pt>
                <c:pt idx="1">
                  <c:v>0.24862947436310867</c:v>
                </c:pt>
                <c:pt idx="2">
                  <c:v>7.575757575757576E-3</c:v>
                </c:pt>
                <c:pt idx="3">
                  <c:v>0.4946236559139785</c:v>
                </c:pt>
                <c:pt idx="4">
                  <c:v>0.11926605504587157</c:v>
                </c:pt>
                <c:pt idx="5">
                  <c:v>0.23799999999999999</c:v>
                </c:pt>
                <c:pt idx="6">
                  <c:v>9.8039215686274508E-2</c:v>
                </c:pt>
                <c:pt idx="7">
                  <c:v>0.08</c:v>
                </c:pt>
                <c:pt idx="8">
                  <c:v>0.10661764705882353</c:v>
                </c:pt>
                <c:pt idx="9">
                  <c:v>0.19075144508670519</c:v>
                </c:pt>
                <c:pt idx="10">
                  <c:v>0.27461139896373055</c:v>
                </c:pt>
                <c:pt idx="11">
                  <c:v>0.22540250447227192</c:v>
                </c:pt>
                <c:pt idx="12">
                  <c:v>0.12849162011173185</c:v>
                </c:pt>
                <c:pt idx="13">
                  <c:v>0.28251121076233182</c:v>
                </c:pt>
                <c:pt idx="14">
                  <c:v>0.27536231884057971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Barwon </c:v>
                </c:pt>
                <c:pt idx="1">
                  <c:v>Yarra Valley </c:v>
                </c:pt>
                <c:pt idx="2">
                  <c:v>North East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South East </c:v>
                </c:pt>
                <c:pt idx="6">
                  <c:v>Greater Western</c:v>
                </c:pt>
                <c:pt idx="7">
                  <c:v>Coliban </c:v>
                </c:pt>
                <c:pt idx="8">
                  <c:v>Lower Murray </c:v>
                </c:pt>
                <c:pt idx="9">
                  <c:v>GWMWater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responsiveness'!$E$71:$E$85</c:f>
              <c:numCache>
                <c:formatCode>_(* #,##0.00_);_(* \(#,##0.00\);_(* "-"??_);_(@_)</c:formatCode>
                <c:ptCount val="15"/>
                <c:pt idx="0">
                  <c:v>0.41374152613929699</c:v>
                </c:pt>
                <c:pt idx="1">
                  <c:v>1.100395942423968</c:v>
                </c:pt>
                <c:pt idx="2">
                  <c:v>0.65645929383193891</c:v>
                </c:pt>
                <c:pt idx="3">
                  <c:v>0.4867341095628937</c:v>
                </c:pt>
                <c:pt idx="4">
                  <c:v>0.91713797368091943</c:v>
                </c:pt>
                <c:pt idx="5">
                  <c:v>0.52186245340964443</c:v>
                </c:pt>
                <c:pt idx="6">
                  <c:v>0.39287963645252172</c:v>
                </c:pt>
                <c:pt idx="7">
                  <c:v>0.63570500199462099</c:v>
                </c:pt>
                <c:pt idx="8">
                  <c:v>0.29145172102241262</c:v>
                </c:pt>
                <c:pt idx="9">
                  <c:v>0.65518532384874584</c:v>
                </c:pt>
                <c:pt idx="10">
                  <c:v>0.52978006100497665</c:v>
                </c:pt>
                <c:pt idx="11">
                  <c:v>0.58561024569087083</c:v>
                </c:pt>
                <c:pt idx="12">
                  <c:v>0.29554937413073712</c:v>
                </c:pt>
                <c:pt idx="13">
                  <c:v>0.51159050576752441</c:v>
                </c:pt>
                <c:pt idx="14">
                  <c:v>0.35585732984293195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Barwon </c:v>
                </c:pt>
                <c:pt idx="1">
                  <c:v>Yarra Valley </c:v>
                </c:pt>
                <c:pt idx="2">
                  <c:v>North East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South East </c:v>
                </c:pt>
                <c:pt idx="6">
                  <c:v>Greater Western</c:v>
                </c:pt>
                <c:pt idx="7">
                  <c:v>Coliban </c:v>
                </c:pt>
                <c:pt idx="8">
                  <c:v>Lower Murray </c:v>
                </c:pt>
                <c:pt idx="9">
                  <c:v>GWMWater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responsiveness'!$F$71:$F$85</c:f>
              <c:numCache>
                <c:formatCode>_(* #,##0.00_);_(* \(#,##0.00\);_(* "-"??_);_(@_)</c:formatCode>
                <c:ptCount val="15"/>
                <c:pt idx="0">
                  <c:v>0.67112128789697756</c:v>
                </c:pt>
                <c:pt idx="1">
                  <c:v>1.1461384991332706</c:v>
                </c:pt>
                <c:pt idx="2">
                  <c:v>0.62463980963358179</c:v>
                </c:pt>
                <c:pt idx="3">
                  <c:v>0.74140115433344289</c:v>
                </c:pt>
                <c:pt idx="4">
                  <c:v>0.6911910484648498</c:v>
                </c:pt>
                <c:pt idx="5">
                  <c:v>0.69667017803378384</c:v>
                </c:pt>
                <c:pt idx="6">
                  <c:v>0.4244384478366694</c:v>
                </c:pt>
                <c:pt idx="7">
                  <c:v>1.5464764867291325</c:v>
                </c:pt>
                <c:pt idx="8">
                  <c:v>0.250114995400184</c:v>
                </c:pt>
                <c:pt idx="9">
                  <c:v>0.5092851375690951</c:v>
                </c:pt>
                <c:pt idx="10">
                  <c:v>0.83999273519796591</c:v>
                </c:pt>
                <c:pt idx="11">
                  <c:v>0.59219863941139039</c:v>
                </c:pt>
                <c:pt idx="12">
                  <c:v>1.365284387038296</c:v>
                </c:pt>
                <c:pt idx="13">
                  <c:v>0.40597945905253535</c:v>
                </c:pt>
                <c:pt idx="14">
                  <c:v>0.28158815720664548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Barwon </c:v>
                </c:pt>
                <c:pt idx="1">
                  <c:v>Yarra Valley </c:v>
                </c:pt>
                <c:pt idx="2">
                  <c:v>North East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South East </c:v>
                </c:pt>
                <c:pt idx="6">
                  <c:v>Greater Western</c:v>
                </c:pt>
                <c:pt idx="7">
                  <c:v>Coliban </c:v>
                </c:pt>
                <c:pt idx="8">
                  <c:v>Lower Murray </c:v>
                </c:pt>
                <c:pt idx="9">
                  <c:v>GWMWater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responsiveness'!$G$71:$G$85</c:f>
              <c:numCache>
                <c:formatCode>_(* #,##0.00_);_(* \(#,##0.00\);_(* "-"??_);_(@_)</c:formatCode>
                <c:ptCount val="15"/>
                <c:pt idx="0">
                  <c:v>0.75353416117035599</c:v>
                </c:pt>
                <c:pt idx="1">
                  <c:v>0.95297914025584873</c:v>
                </c:pt>
                <c:pt idx="2">
                  <c:v>0.69680675957423455</c:v>
                </c:pt>
                <c:pt idx="3">
                  <c:v>0.59583829865248883</c:v>
                </c:pt>
                <c:pt idx="4">
                  <c:v>0.6070005615423697</c:v>
                </c:pt>
                <c:pt idx="5">
                  <c:v>0.69970544538942769</c:v>
                </c:pt>
                <c:pt idx="6">
                  <c:v>0.441468594312452</c:v>
                </c:pt>
                <c:pt idx="7">
                  <c:v>0.70810385523210073</c:v>
                </c:pt>
                <c:pt idx="8">
                  <c:v>0.25873589036422057</c:v>
                </c:pt>
                <c:pt idx="9">
                  <c:v>0.38042805888902637</c:v>
                </c:pt>
                <c:pt idx="10">
                  <c:v>0.82350823508235083</c:v>
                </c:pt>
                <c:pt idx="11">
                  <c:v>0.44328804085959334</c:v>
                </c:pt>
                <c:pt idx="12">
                  <c:v>0.65017356328172349</c:v>
                </c:pt>
                <c:pt idx="13">
                  <c:v>0.42566010058675602</c:v>
                </c:pt>
                <c:pt idx="14">
                  <c:v>0.28094333649889208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Barwon </c:v>
                </c:pt>
                <c:pt idx="1">
                  <c:v>Yarra Valley </c:v>
                </c:pt>
                <c:pt idx="2">
                  <c:v>North East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South East </c:v>
                </c:pt>
                <c:pt idx="6">
                  <c:v>Greater Western</c:v>
                </c:pt>
                <c:pt idx="7">
                  <c:v>Coliban </c:v>
                </c:pt>
                <c:pt idx="8">
                  <c:v>Lower Murray </c:v>
                </c:pt>
                <c:pt idx="9">
                  <c:v>GWMWater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responsiveness'!$H$71:$H$85</c:f>
              <c:numCache>
                <c:formatCode>_(* #,##0.00_);_(* \(#,##0.00\);_(* "-"??_);_(@_)</c:formatCode>
                <c:ptCount val="15"/>
                <c:pt idx="0">
                  <c:v>0.7546007114646649</c:v>
                </c:pt>
                <c:pt idx="1">
                  <c:v>0.88235561763755732</c:v>
                </c:pt>
                <c:pt idx="2">
                  <c:v>1.5920974074141083</c:v>
                </c:pt>
                <c:pt idx="3">
                  <c:v>0.38454578356858488</c:v>
                </c:pt>
                <c:pt idx="4">
                  <c:v>0.73484708308001367</c:v>
                </c:pt>
                <c:pt idx="5">
                  <c:v>0.78243216514560787</c:v>
                </c:pt>
                <c:pt idx="6">
                  <c:v>0.51232986636214928</c:v>
                </c:pt>
                <c:pt idx="7">
                  <c:v>0.8050454461138935</c:v>
                </c:pt>
                <c:pt idx="8">
                  <c:v>0.34855053982827511</c:v>
                </c:pt>
                <c:pt idx="9">
                  <c:v>0.40659171415370393</c:v>
                </c:pt>
                <c:pt idx="10">
                  <c:v>0.63776647935063779</c:v>
                </c:pt>
                <c:pt idx="11">
                  <c:v>0.90476945016637611</c:v>
                </c:pt>
                <c:pt idx="12">
                  <c:v>0.48535747395975354</c:v>
                </c:pt>
                <c:pt idx="13">
                  <c:v>0.36585521855372061</c:v>
                </c:pt>
                <c:pt idx="14">
                  <c:v>0.31300129113032593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Barwon </c:v>
                </c:pt>
                <c:pt idx="1">
                  <c:v>Yarra Valley </c:v>
                </c:pt>
                <c:pt idx="2">
                  <c:v>North East </c:v>
                </c:pt>
                <c:pt idx="3">
                  <c:v>South Gippsland </c:v>
                </c:pt>
                <c:pt idx="4">
                  <c:v>Gippsland </c:v>
                </c:pt>
                <c:pt idx="5">
                  <c:v>South East </c:v>
                </c:pt>
                <c:pt idx="6">
                  <c:v>Greater Western</c:v>
                </c:pt>
                <c:pt idx="7">
                  <c:v>Coliban </c:v>
                </c:pt>
                <c:pt idx="8">
                  <c:v>Lower Murray </c:v>
                </c:pt>
                <c:pt idx="9">
                  <c:v>GWMWater</c:v>
                </c:pt>
                <c:pt idx="10">
                  <c:v>Wannon </c:v>
                </c:pt>
                <c:pt idx="11">
                  <c:v>Goulburn Valley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responsiveness'!$I$71:$I$85</c:f>
              <c:numCache>
                <c:formatCode>_(* #,##0.00_);_(* \(#,##0.00\);_(* "-"??_);_(@_)</c:formatCode>
                <c:ptCount val="15"/>
                <c:pt idx="0">
                  <c:v>1.0739974923560853</c:v>
                </c:pt>
                <c:pt idx="1">
                  <c:v>1.0046111832385729</c:v>
                </c:pt>
                <c:pt idx="2">
                  <c:v>0.99638165516995525</c:v>
                </c:pt>
                <c:pt idx="3">
                  <c:v>0.80050087205402254</c:v>
                </c:pt>
                <c:pt idx="4">
                  <c:v>0.75173225258203691</c:v>
                </c:pt>
                <c:pt idx="5">
                  <c:v>0.74123828145541815</c:v>
                </c:pt>
                <c:pt idx="6">
                  <c:v>0.61864942196577555</c:v>
                </c:pt>
                <c:pt idx="7">
                  <c:v>0.61245238182731299</c:v>
                </c:pt>
                <c:pt idx="8">
                  <c:v>0.54370791897906867</c:v>
                </c:pt>
                <c:pt idx="9">
                  <c:v>0.53077253482235998</c:v>
                </c:pt>
                <c:pt idx="10">
                  <c:v>0.49307920222880647</c:v>
                </c:pt>
                <c:pt idx="11">
                  <c:v>0.42594506561433182</c:v>
                </c:pt>
                <c:pt idx="12">
                  <c:v>0.36981455675849501</c:v>
                </c:pt>
                <c:pt idx="13">
                  <c:v>0.27417590018991084</c:v>
                </c:pt>
                <c:pt idx="14">
                  <c:v>0.19688079061148858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Gippsland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responsiveness'!$E$51:$E$65</c:f>
              <c:numCache>
                <c:formatCode>_-* #,##0_-;\-* #,##0_-;_-* "-"??_-;_-@_-</c:formatCode>
                <c:ptCount val="15"/>
                <c:pt idx="0">
                  <c:v>99.540119760479044</c:v>
                </c:pt>
                <c:pt idx="1">
                  <c:v>98.150372327648327</c:v>
                </c:pt>
                <c:pt idx="2">
                  <c:v>97.578564340059543</c:v>
                </c:pt>
                <c:pt idx="3">
                  <c:v>98.190090662741298</c:v>
                </c:pt>
                <c:pt idx="4">
                  <c:v>95.252649879423473</c:v>
                </c:pt>
                <c:pt idx="5">
                  <c:v>92.933936196935434</c:v>
                </c:pt>
                <c:pt idx="6">
                  <c:v>61.240789920329064</c:v>
                </c:pt>
                <c:pt idx="7">
                  <c:v>93.377395315826831</c:v>
                </c:pt>
                <c:pt idx="8">
                  <c:v>59.648662821185106</c:v>
                </c:pt>
                <c:pt idx="9">
                  <c:v>98.621203651947084</c:v>
                </c:pt>
                <c:pt idx="10">
                  <c:v>81.213136614637648</c:v>
                </c:pt>
                <c:pt idx="11">
                  <c:v>77.090356759159789</c:v>
                </c:pt>
                <c:pt idx="12">
                  <c:v>88.522595398660116</c:v>
                </c:pt>
                <c:pt idx="13">
                  <c:v>76.431359156990936</c:v>
                </c:pt>
                <c:pt idx="14">
                  <c:v>72.378896755403844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Gippsland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responsiveness'!$F$51:$F$65</c:f>
              <c:numCache>
                <c:formatCode>_-* #,##0_-;\-* #,##0_-;_-* "-"??_-;_-@_-</c:formatCode>
                <c:ptCount val="15"/>
                <c:pt idx="0">
                  <c:v>98.821198109852133</c:v>
                </c:pt>
                <c:pt idx="1">
                  <c:v>98.365393579663746</c:v>
                </c:pt>
                <c:pt idx="2">
                  <c:v>96.602921962228294</c:v>
                </c:pt>
                <c:pt idx="3">
                  <c:v>96.760954665993182</c:v>
                </c:pt>
                <c:pt idx="4">
                  <c:v>94.320656726419841</c:v>
                </c:pt>
                <c:pt idx="5">
                  <c:v>92.794287160167571</c:v>
                </c:pt>
                <c:pt idx="6">
                  <c:v>75.857469935759212</c:v>
                </c:pt>
                <c:pt idx="7">
                  <c:v>88.657844990548213</c:v>
                </c:pt>
                <c:pt idx="8">
                  <c:v>46.367740856644609</c:v>
                </c:pt>
                <c:pt idx="9">
                  <c:v>98.759287817187726</c:v>
                </c:pt>
                <c:pt idx="10">
                  <c:v>54.13038896184964</c:v>
                </c:pt>
                <c:pt idx="11">
                  <c:v>83.369739240554921</c:v>
                </c:pt>
                <c:pt idx="12">
                  <c:v>87.888165936055429</c:v>
                </c:pt>
                <c:pt idx="13">
                  <c:v>57.270515669297374</c:v>
                </c:pt>
                <c:pt idx="14">
                  <c:v>60.659687042665766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Gippsland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responsiveness'!$G$51:$G$65</c:f>
              <c:numCache>
                <c:formatCode>_-* #,##0_-;\-* #,##0_-;_-* "-"??_-;_-@_-</c:formatCode>
                <c:ptCount val="15"/>
                <c:pt idx="0">
                  <c:v>99.443995627999811</c:v>
                </c:pt>
                <c:pt idx="1">
                  <c:v>97.951576614392692</c:v>
                </c:pt>
                <c:pt idx="2">
                  <c:v>97.047570462951143</c:v>
                </c:pt>
                <c:pt idx="3">
                  <c:v>96.001300390117038</c:v>
                </c:pt>
                <c:pt idx="4">
                  <c:v>93.626308804011202</c:v>
                </c:pt>
                <c:pt idx="5">
                  <c:v>88.92746435213887</c:v>
                </c:pt>
                <c:pt idx="6">
                  <c:v>77.561536802243367</c:v>
                </c:pt>
                <c:pt idx="7">
                  <c:v>80.954177897574127</c:v>
                </c:pt>
                <c:pt idx="8">
                  <c:v>77.122946280228916</c:v>
                </c:pt>
                <c:pt idx="9">
                  <c:v>95.825551461309374</c:v>
                </c:pt>
                <c:pt idx="10">
                  <c:v>69.032764156450682</c:v>
                </c:pt>
                <c:pt idx="11">
                  <c:v>74.478317646231588</c:v>
                </c:pt>
                <c:pt idx="12">
                  <c:v>65.298854318475222</c:v>
                </c:pt>
                <c:pt idx="13">
                  <c:v>56.495526309267106</c:v>
                </c:pt>
                <c:pt idx="14">
                  <c:v>41.505650802483515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Gippsland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responsiveness'!$H$51:$H$65</c:f>
              <c:numCache>
                <c:formatCode>_-* #,##0_-;\-* #,##0_-;_-* "-"??_-;_-@_-</c:formatCode>
                <c:ptCount val="15"/>
                <c:pt idx="0">
                  <c:v>99.651136619401299</c:v>
                </c:pt>
                <c:pt idx="1">
                  <c:v>97.99263612546909</c:v>
                </c:pt>
                <c:pt idx="2">
                  <c:v>97.337954428139511</c:v>
                </c:pt>
                <c:pt idx="3">
                  <c:v>95.792915531335154</c:v>
                </c:pt>
                <c:pt idx="4">
                  <c:v>93.697172392824569</c:v>
                </c:pt>
                <c:pt idx="5">
                  <c:v>88.577280605010245</c:v>
                </c:pt>
                <c:pt idx="6">
                  <c:v>78.939693291937147</c:v>
                </c:pt>
                <c:pt idx="7">
                  <c:v>80.144836631122772</c:v>
                </c:pt>
                <c:pt idx="8">
                  <c:v>81.86455584872472</c:v>
                </c:pt>
                <c:pt idx="9">
                  <c:v>68.283652485614567</c:v>
                </c:pt>
                <c:pt idx="10">
                  <c:v>68.205358235126212</c:v>
                </c:pt>
                <c:pt idx="11">
                  <c:v>62.196623379315355</c:v>
                </c:pt>
                <c:pt idx="12">
                  <c:v>53.330354178902482</c:v>
                </c:pt>
                <c:pt idx="13">
                  <c:v>37.854083003643645</c:v>
                </c:pt>
                <c:pt idx="14">
                  <c:v>34.96063044138824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Gippsland </c:v>
                </c:pt>
                <c:pt idx="7">
                  <c:v>Lower Murray </c:v>
                </c:pt>
                <c:pt idx="8">
                  <c:v>Central Highlands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responsiveness'!$I$51:$I$65</c:f>
              <c:numCache>
                <c:formatCode>_-* #,##0_-;\-* #,##0_-;_-* "-"??_-;_-@_-</c:formatCode>
                <c:ptCount val="15"/>
                <c:pt idx="0">
                  <c:v>99.580077605910816</c:v>
                </c:pt>
                <c:pt idx="1">
                  <c:v>97.308798159861993</c:v>
                </c:pt>
                <c:pt idx="2">
                  <c:v>96.79728433325954</c:v>
                </c:pt>
                <c:pt idx="3">
                  <c:v>95.705831408775978</c:v>
                </c:pt>
                <c:pt idx="4">
                  <c:v>89.931025591439436</c:v>
                </c:pt>
                <c:pt idx="5">
                  <c:v>86.986167932982667</c:v>
                </c:pt>
                <c:pt idx="6">
                  <c:v>84.105869131441935</c:v>
                </c:pt>
                <c:pt idx="7">
                  <c:v>83.761304008038408</c:v>
                </c:pt>
                <c:pt idx="8">
                  <c:v>81.05049666966282</c:v>
                </c:pt>
                <c:pt idx="9">
                  <c:v>80.16489425259887</c:v>
                </c:pt>
                <c:pt idx="10">
                  <c:v>63.279986298502358</c:v>
                </c:pt>
                <c:pt idx="11">
                  <c:v>55.149488508829435</c:v>
                </c:pt>
                <c:pt idx="12">
                  <c:v>48.794854275145489</c:v>
                </c:pt>
                <c:pt idx="13">
                  <c:v>33.012529365700857</c:v>
                </c:pt>
                <c:pt idx="14">
                  <c:v>31.860058908144396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Yarra Valley </c:v>
                </c:pt>
                <c:pt idx="3">
                  <c:v>Barwon </c:v>
                </c:pt>
                <c:pt idx="4">
                  <c:v>Coliban </c:v>
                </c:pt>
                <c:pt idx="5">
                  <c:v>North East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responsiveness'!$E$31:$E$45</c:f>
              <c:numCache>
                <c:formatCode>_-* #,##0_-;\-* #,##0_-;_-* "-"??_-;_-@_-</c:formatCode>
                <c:ptCount val="15"/>
                <c:pt idx="0">
                  <c:v>34.941988019637641</c:v>
                </c:pt>
                <c:pt idx="1">
                  <c:v>29.083294537325294</c:v>
                </c:pt>
                <c:pt idx="2">
                  <c:v>30.904427366689259</c:v>
                </c:pt>
                <c:pt idx="3">
                  <c:v>24.734884970177454</c:v>
                </c:pt>
                <c:pt idx="4">
                  <c:v>41.145128476911765</c:v>
                </c:pt>
                <c:pt idx="5">
                  <c:v>8.856344326439352</c:v>
                </c:pt>
                <c:pt idx="6">
                  <c:v>51.681493619996509</c:v>
                </c:pt>
                <c:pt idx="7">
                  <c:v>71.379704878097485</c:v>
                </c:pt>
                <c:pt idx="8">
                  <c:v>16.708877797094946</c:v>
                </c:pt>
                <c:pt idx="9">
                  <c:v>12.789262508871538</c:v>
                </c:pt>
                <c:pt idx="10">
                  <c:v>10.704521477015826</c:v>
                </c:pt>
                <c:pt idx="11">
                  <c:v>14.931269517175114</c:v>
                </c:pt>
                <c:pt idx="12">
                  <c:v>7.0401592452577697</c:v>
                </c:pt>
                <c:pt idx="13">
                  <c:v>11.217036056897122</c:v>
                </c:pt>
                <c:pt idx="14">
                  <c:v>6.5564934131736532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Yarra Valley </c:v>
                </c:pt>
                <c:pt idx="3">
                  <c:v>Barwon </c:v>
                </c:pt>
                <c:pt idx="4">
                  <c:v>Coliban </c:v>
                </c:pt>
                <c:pt idx="5">
                  <c:v>North East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responsiveness'!$F$31:$F$45</c:f>
              <c:numCache>
                <c:formatCode>_-* #,##0_-;\-* #,##0_-;_-* "-"??_-;_-@_-</c:formatCode>
                <c:ptCount val="15"/>
                <c:pt idx="0">
                  <c:v>78.08552759025666</c:v>
                </c:pt>
                <c:pt idx="1">
                  <c:v>98.268252722871566</c:v>
                </c:pt>
                <c:pt idx="2">
                  <c:v>32.870553150818374</c:v>
                </c:pt>
                <c:pt idx="3">
                  <c:v>23.329470230443043</c:v>
                </c:pt>
                <c:pt idx="4">
                  <c:v>93.042868492306695</c:v>
                </c:pt>
                <c:pt idx="5">
                  <c:v>10.240116360577597</c:v>
                </c:pt>
                <c:pt idx="6">
                  <c:v>88.703272735959487</c:v>
                </c:pt>
                <c:pt idx="7">
                  <c:v>42.838731189010161</c:v>
                </c:pt>
                <c:pt idx="8">
                  <c:v>17.454877980677946</c:v>
                </c:pt>
                <c:pt idx="9">
                  <c:v>15.028088958078504</c:v>
                </c:pt>
                <c:pt idx="10">
                  <c:v>11.599032865697659</c:v>
                </c:pt>
                <c:pt idx="11">
                  <c:v>15.020385966002673</c:v>
                </c:pt>
                <c:pt idx="12">
                  <c:v>10.967451698446773</c:v>
                </c:pt>
                <c:pt idx="13">
                  <c:v>9.1369224373441025</c:v>
                </c:pt>
                <c:pt idx="14">
                  <c:v>6.4263604491641679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Yarra Valley </c:v>
                </c:pt>
                <c:pt idx="3">
                  <c:v>Barwon </c:v>
                </c:pt>
                <c:pt idx="4">
                  <c:v>Coliban </c:v>
                </c:pt>
                <c:pt idx="5">
                  <c:v>North East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responsiveness'!$G$31:$G$45</c:f>
              <c:numCache>
                <c:formatCode>_-* #,##0_-;\-* #,##0_-;_-* "-"??_-;_-@_-</c:formatCode>
                <c:ptCount val="15"/>
                <c:pt idx="0">
                  <c:v>314.81149076610188</c:v>
                </c:pt>
                <c:pt idx="1">
                  <c:v>104.11651853651976</c:v>
                </c:pt>
                <c:pt idx="2">
                  <c:v>49.546351709061867</c:v>
                </c:pt>
                <c:pt idx="3">
                  <c:v>33.649094434008703</c:v>
                </c:pt>
                <c:pt idx="4">
                  <c:v>66.224605954465844</c:v>
                </c:pt>
                <c:pt idx="5">
                  <c:v>11.525238503861493</c:v>
                </c:pt>
                <c:pt idx="6">
                  <c:v>34.230512737677678</c:v>
                </c:pt>
                <c:pt idx="7">
                  <c:v>35.778898928648466</c:v>
                </c:pt>
                <c:pt idx="8">
                  <c:v>18.342279899719806</c:v>
                </c:pt>
                <c:pt idx="9">
                  <c:v>19.273104797843661</c:v>
                </c:pt>
                <c:pt idx="10">
                  <c:v>13.075139491630502</c:v>
                </c:pt>
                <c:pt idx="11">
                  <c:v>10.310789482521241</c:v>
                </c:pt>
                <c:pt idx="12">
                  <c:v>11.320697876029476</c:v>
                </c:pt>
                <c:pt idx="13">
                  <c:v>9.5663818390511413</c:v>
                </c:pt>
                <c:pt idx="14">
                  <c:v>6.0751318728318191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Yarra Valley </c:v>
                </c:pt>
                <c:pt idx="3">
                  <c:v>Barwon </c:v>
                </c:pt>
                <c:pt idx="4">
                  <c:v>Coliban </c:v>
                </c:pt>
                <c:pt idx="5">
                  <c:v>North East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responsiveness'!$H$31:$H$45</c:f>
              <c:numCache>
                <c:formatCode>_-* #,##0_-;\-* #,##0_-;_-* "-"??_-;_-@_-</c:formatCode>
                <c:ptCount val="15"/>
                <c:pt idx="0">
                  <c:v>503.46596576341273</c:v>
                </c:pt>
                <c:pt idx="1">
                  <c:v>263.00274576539709</c:v>
                </c:pt>
                <c:pt idx="2">
                  <c:v>85.633094149791887</c:v>
                </c:pt>
                <c:pt idx="3">
                  <c:v>56.454496460663094</c:v>
                </c:pt>
                <c:pt idx="4">
                  <c:v>73.383701015373319</c:v>
                </c:pt>
                <c:pt idx="5">
                  <c:v>86.036836147533251</c:v>
                </c:pt>
                <c:pt idx="6">
                  <c:v>25.232287462495506</c:v>
                </c:pt>
                <c:pt idx="7">
                  <c:v>32.029494778436352</c:v>
                </c:pt>
                <c:pt idx="8">
                  <c:v>18.859744603222865</c:v>
                </c:pt>
                <c:pt idx="9">
                  <c:v>25.088157210469287</c:v>
                </c:pt>
                <c:pt idx="10">
                  <c:v>15.237624074365842</c:v>
                </c:pt>
                <c:pt idx="11">
                  <c:v>15.315159668625647</c:v>
                </c:pt>
                <c:pt idx="12">
                  <c:v>10.051880108991826</c:v>
                </c:pt>
                <c:pt idx="13">
                  <c:v>8.081373055084434</c:v>
                </c:pt>
                <c:pt idx="14">
                  <c:v>6.0586090479405801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Yarra Valley </c:v>
                </c:pt>
                <c:pt idx="3">
                  <c:v>Barwon </c:v>
                </c:pt>
                <c:pt idx="4">
                  <c:v>Coliban </c:v>
                </c:pt>
                <c:pt idx="5">
                  <c:v>North East 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responsiveness'!$I$31:$I$45</c:f>
              <c:numCache>
                <c:formatCode>_-* #,##0_-;\-* #,##0_-;_-* "-"??_-;_-@_-</c:formatCode>
                <c:ptCount val="15"/>
                <c:pt idx="0">
                  <c:v>559.94146745009937</c:v>
                </c:pt>
                <c:pt idx="1">
                  <c:v>365.5362020360219</c:v>
                </c:pt>
                <c:pt idx="2">
                  <c:v>78.419982093631461</c:v>
                </c:pt>
                <c:pt idx="3">
                  <c:v>69.132173291222216</c:v>
                </c:pt>
                <c:pt idx="4">
                  <c:v>50.830919713029743</c:v>
                </c:pt>
                <c:pt idx="5">
                  <c:v>37.219022583343289</c:v>
                </c:pt>
                <c:pt idx="6">
                  <c:v>27.005688077623368</c:v>
                </c:pt>
                <c:pt idx="7">
                  <c:v>25.038668837870691</c:v>
                </c:pt>
                <c:pt idx="8">
                  <c:v>22.879713788435506</c:v>
                </c:pt>
                <c:pt idx="9">
                  <c:v>22.167712292062074</c:v>
                </c:pt>
                <c:pt idx="10">
                  <c:v>21.807422559906488</c:v>
                </c:pt>
                <c:pt idx="11">
                  <c:v>15.989764232317423</c:v>
                </c:pt>
                <c:pt idx="12">
                  <c:v>9.6194428406466521</c:v>
                </c:pt>
                <c:pt idx="13">
                  <c:v>8.6447494649841339</c:v>
                </c:pt>
                <c:pt idx="14">
                  <c:v>6.2384787115292628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GWMWater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Coliban </c:v>
                </c:pt>
                <c:pt idx="8">
                  <c:v>Gippsland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reliability'!$E$190:$E$204</c:f>
              <c:numCache>
                <c:formatCode>_-* #,##0.0_-;\-* #,##0.0_-;_-* "-"??_-;_-@_-</c:formatCode>
                <c:ptCount val="15"/>
                <c:pt idx="0">
                  <c:v>401.99368421052634</c:v>
                </c:pt>
                <c:pt idx="1">
                  <c:v>0</c:v>
                </c:pt>
                <c:pt idx="2">
                  <c:v>245.33333333333334</c:v>
                </c:pt>
                <c:pt idx="3">
                  <c:v>324.87096774193549</c:v>
                </c:pt>
                <c:pt idx="4">
                  <c:v>221.62068965517241</c:v>
                </c:pt>
                <c:pt idx="5">
                  <c:v>313.27118644067798</c:v>
                </c:pt>
                <c:pt idx="6">
                  <c:v>266.36029411764707</c:v>
                </c:pt>
                <c:pt idx="7">
                  <c:v>672.27777777777783</c:v>
                </c:pt>
                <c:pt idx="8">
                  <c:v>1397.5616438356165</c:v>
                </c:pt>
                <c:pt idx="9">
                  <c:v>345.08333333333331</c:v>
                </c:pt>
                <c:pt idx="10">
                  <c:v>221.68421052631578</c:v>
                </c:pt>
                <c:pt idx="11">
                  <c:v>392.5</c:v>
                </c:pt>
                <c:pt idx="12">
                  <c:v>571</c:v>
                </c:pt>
                <c:pt idx="13">
                  <c:v>227.66666666666666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GWMWater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Coliban </c:v>
                </c:pt>
                <c:pt idx="8">
                  <c:v>Gippsland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reliability'!$F$190:$F$204</c:f>
              <c:numCache>
                <c:formatCode>_-* #,##0.0_-;\-* #,##0.0_-;_-* "-"??_-;_-@_-</c:formatCode>
                <c:ptCount val="15"/>
                <c:pt idx="0">
                  <c:v>483.88366336633663</c:v>
                </c:pt>
                <c:pt idx="1">
                  <c:v>0</c:v>
                </c:pt>
                <c:pt idx="2">
                  <c:v>524.66666666666663</c:v>
                </c:pt>
                <c:pt idx="3">
                  <c:v>310.13333333333333</c:v>
                </c:pt>
                <c:pt idx="4">
                  <c:v>185.23809523809524</c:v>
                </c:pt>
                <c:pt idx="5">
                  <c:v>323.5128205128205</c:v>
                </c:pt>
                <c:pt idx="6">
                  <c:v>270.86521739130433</c:v>
                </c:pt>
                <c:pt idx="7">
                  <c:v>253.42857142857142</c:v>
                </c:pt>
                <c:pt idx="8">
                  <c:v>377.33898305084745</c:v>
                </c:pt>
                <c:pt idx="9">
                  <c:v>334.82608695652175</c:v>
                </c:pt>
                <c:pt idx="10">
                  <c:v>196.13725490196077</c:v>
                </c:pt>
                <c:pt idx="11">
                  <c:v>583.25</c:v>
                </c:pt>
                <c:pt idx="12">
                  <c:v>0</c:v>
                </c:pt>
                <c:pt idx="13">
                  <c:v>0</c:v>
                </c:pt>
                <c:pt idx="1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GWMWater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Coliban </c:v>
                </c:pt>
                <c:pt idx="8">
                  <c:v>Gippsland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reliability'!$G$190:$G$204</c:f>
              <c:numCache>
                <c:formatCode>_-* #,##0.0_-;\-* #,##0.0_-;_-* "-"??_-;_-@_-</c:formatCode>
                <c:ptCount val="15"/>
                <c:pt idx="0">
                  <c:v>451.46717171717171</c:v>
                </c:pt>
                <c:pt idx="1">
                  <c:v>576</c:v>
                </c:pt>
                <c:pt idx="2">
                  <c:v>354.66666666666669</c:v>
                </c:pt>
                <c:pt idx="3">
                  <c:v>241.67346938775509</c:v>
                </c:pt>
                <c:pt idx="4">
                  <c:v>204.4</c:v>
                </c:pt>
                <c:pt idx="5">
                  <c:v>370.11363636363637</c:v>
                </c:pt>
                <c:pt idx="6">
                  <c:v>289.01</c:v>
                </c:pt>
                <c:pt idx="7">
                  <c:v>261.09523809523807</c:v>
                </c:pt>
                <c:pt idx="8">
                  <c:v>218.18055555555554</c:v>
                </c:pt>
                <c:pt idx="9">
                  <c:v>1242.5999999999999</c:v>
                </c:pt>
                <c:pt idx="10">
                  <c:v>230.57377049180329</c:v>
                </c:pt>
                <c:pt idx="11">
                  <c:v>13095</c:v>
                </c:pt>
                <c:pt idx="12">
                  <c:v>0</c:v>
                </c:pt>
                <c:pt idx="13">
                  <c:v>0</c:v>
                </c:pt>
                <c:pt idx="14">
                  <c:v>331.5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GWMWater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Coliban </c:v>
                </c:pt>
                <c:pt idx="8">
                  <c:v>Gippsland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reliability'!$H$190:$H$204</c:f>
              <c:numCache>
                <c:formatCode>_-* #,##0.0_-;\-* #,##0.0_-;_-* "-"??_-;_-@_-</c:formatCode>
                <c:ptCount val="15"/>
                <c:pt idx="0">
                  <c:v>458.50318471337579</c:v>
                </c:pt>
                <c:pt idx="1">
                  <c:v>0</c:v>
                </c:pt>
                <c:pt idx="2">
                  <c:v>189</c:v>
                </c:pt>
                <c:pt idx="3">
                  <c:v>296.49253731343282</c:v>
                </c:pt>
                <c:pt idx="4">
                  <c:v>249.86956521739131</c:v>
                </c:pt>
                <c:pt idx="5">
                  <c:v>284</c:v>
                </c:pt>
                <c:pt idx="6">
                  <c:v>302.54214123006835</c:v>
                </c:pt>
                <c:pt idx="7">
                  <c:v>592.86363636363637</c:v>
                </c:pt>
                <c:pt idx="8">
                  <c:v>259.76712328767121</c:v>
                </c:pt>
                <c:pt idx="9">
                  <c:v>1728.7222222222222</c:v>
                </c:pt>
                <c:pt idx="10">
                  <c:v>594.08000000000004</c:v>
                </c:pt>
                <c:pt idx="11">
                  <c:v>998.66666666666663</c:v>
                </c:pt>
                <c:pt idx="12">
                  <c:v>0</c:v>
                </c:pt>
                <c:pt idx="13">
                  <c:v>0</c:v>
                </c:pt>
                <c:pt idx="14">
                  <c:v>686.33333333333337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reliability'!$I$189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GWMWater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Coliban </c:v>
                </c:pt>
                <c:pt idx="8">
                  <c:v>Gippsland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reliability'!$I$190:$I$204</c:f>
              <c:numCache>
                <c:formatCode>_-* #,##0.0_-;\-* #,##0.0_-;_-* "-"??_-;_-@_-</c:formatCode>
                <c:ptCount val="15"/>
                <c:pt idx="0">
                  <c:v>460.16620498614958</c:v>
                </c:pt>
                <c:pt idx="1">
                  <c:v>454</c:v>
                </c:pt>
                <c:pt idx="2">
                  <c:v>387.1</c:v>
                </c:pt>
                <c:pt idx="3">
                  <c:v>382.24074074074076</c:v>
                </c:pt>
                <c:pt idx="4">
                  <c:v>339.68181818181819</c:v>
                </c:pt>
                <c:pt idx="5">
                  <c:v>329.27272727272725</c:v>
                </c:pt>
                <c:pt idx="6">
                  <c:v>285.64397905759165</c:v>
                </c:pt>
                <c:pt idx="7">
                  <c:v>266.74603174603175</c:v>
                </c:pt>
                <c:pt idx="8">
                  <c:v>250.14285714285714</c:v>
                </c:pt>
                <c:pt idx="9">
                  <c:v>248.27272727272728</c:v>
                </c:pt>
                <c:pt idx="10">
                  <c:v>223.35</c:v>
                </c:pt>
                <c:pt idx="11">
                  <c:v>172.66666666666666</c:v>
                </c:pt>
                <c:pt idx="12">
                  <c:v>69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Greater Western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Coliban </c:v>
                </c:pt>
                <c:pt idx="8">
                  <c:v>South Gippsland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reliability'!$E$210:$E$224</c:f>
              <c:numCache>
                <c:formatCode>_-* #,##0.0_-;\-* #,##0.0_-;_-* "-"??_-;_-@_-</c:formatCode>
                <c:ptCount val="15"/>
                <c:pt idx="0">
                  <c:v>188.1</c:v>
                </c:pt>
                <c:pt idx="1">
                  <c:v>1746.6153846153845</c:v>
                </c:pt>
                <c:pt idx="2">
                  <c:v>1201.2583333333334</c:v>
                </c:pt>
                <c:pt idx="3">
                  <c:v>1112.6225165562914</c:v>
                </c:pt>
                <c:pt idx="4">
                  <c:v>698.6260162601626</c:v>
                </c:pt>
                <c:pt idx="5">
                  <c:v>297.87559523809512</c:v>
                </c:pt>
                <c:pt idx="6">
                  <c:v>450.48809523809524</c:v>
                </c:pt>
                <c:pt idx="7">
                  <c:v>1598.886524822695</c:v>
                </c:pt>
                <c:pt idx="8">
                  <c:v>161.1764705882353</c:v>
                </c:pt>
                <c:pt idx="9">
                  <c:v>439.07567567567565</c:v>
                </c:pt>
                <c:pt idx="10">
                  <c:v>275.25720164609055</c:v>
                </c:pt>
                <c:pt idx="11">
                  <c:v>363.85</c:v>
                </c:pt>
                <c:pt idx="12">
                  <c:v>346</c:v>
                </c:pt>
                <c:pt idx="13">
                  <c:v>255.7608695652174</c:v>
                </c:pt>
                <c:pt idx="14">
                  <c:v>361.33333333333331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Greater Western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Coliban </c:v>
                </c:pt>
                <c:pt idx="8">
                  <c:v>South Gippsland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reliability'!$F$210:$F$224</c:f>
              <c:numCache>
                <c:formatCode>_-* #,##0.0_-;\-* #,##0.0_-;_-* "-"??_-;_-@_-</c:formatCode>
                <c:ptCount val="15"/>
                <c:pt idx="0">
                  <c:v>166.875</c:v>
                </c:pt>
                <c:pt idx="1">
                  <c:v>2248.75</c:v>
                </c:pt>
                <c:pt idx="2">
                  <c:v>755.09923664122141</c:v>
                </c:pt>
                <c:pt idx="3">
                  <c:v>1837.6073619631902</c:v>
                </c:pt>
                <c:pt idx="4">
                  <c:v>430.72448979591837</c:v>
                </c:pt>
                <c:pt idx="5">
                  <c:v>698.4375</c:v>
                </c:pt>
                <c:pt idx="6">
                  <c:v>260.74418604651163</c:v>
                </c:pt>
                <c:pt idx="7">
                  <c:v>683.09259259259261</c:v>
                </c:pt>
                <c:pt idx="8">
                  <c:v>158.80000000000001</c:v>
                </c:pt>
                <c:pt idx="9">
                  <c:v>382.23421052631579</c:v>
                </c:pt>
                <c:pt idx="10">
                  <c:v>365.45783132530119</c:v>
                </c:pt>
                <c:pt idx="11">
                  <c:v>319.75862068965517</c:v>
                </c:pt>
                <c:pt idx="12">
                  <c:v>208.25</c:v>
                </c:pt>
                <c:pt idx="13">
                  <c:v>180.49230769230769</c:v>
                </c:pt>
                <c:pt idx="14">
                  <c:v>199.33333333333334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Greater Western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Coliban </c:v>
                </c:pt>
                <c:pt idx="8">
                  <c:v>South Gippsland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reliability'!$G$210:$G$224</c:f>
              <c:numCache>
                <c:formatCode>_-* #,##0.0_-;\-* #,##0.0_-;_-* "-"??_-;_-@_-</c:formatCode>
                <c:ptCount val="15"/>
                <c:pt idx="0">
                  <c:v>162.07692307692307</c:v>
                </c:pt>
                <c:pt idx="1">
                  <c:v>3583.1428571428573</c:v>
                </c:pt>
                <c:pt idx="2">
                  <c:v>961.98804780876492</c:v>
                </c:pt>
                <c:pt idx="3">
                  <c:v>624.00561797752812</c:v>
                </c:pt>
                <c:pt idx="4">
                  <c:v>443.15517241379308</c:v>
                </c:pt>
                <c:pt idx="5">
                  <c:v>494.2156250000001</c:v>
                </c:pt>
                <c:pt idx="6">
                  <c:v>224.28888888888889</c:v>
                </c:pt>
                <c:pt idx="7">
                  <c:v>1841.1891891891892</c:v>
                </c:pt>
                <c:pt idx="8">
                  <c:v>213</c:v>
                </c:pt>
                <c:pt idx="9">
                  <c:v>428.81640146878823</c:v>
                </c:pt>
                <c:pt idx="10">
                  <c:v>304.02676399026763</c:v>
                </c:pt>
                <c:pt idx="11">
                  <c:v>330.29166666666669</c:v>
                </c:pt>
                <c:pt idx="12">
                  <c:v>267</c:v>
                </c:pt>
                <c:pt idx="13">
                  <c:v>171.79661016949152</c:v>
                </c:pt>
                <c:pt idx="1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Greater Western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Coliban </c:v>
                </c:pt>
                <c:pt idx="8">
                  <c:v>South Gippsland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reliability'!$H$210:$H$224</c:f>
              <c:numCache>
                <c:formatCode>_-* #,##0.0_-;\-* #,##0.0_-;_-* "-"??_-;_-@_-</c:formatCode>
                <c:ptCount val="15"/>
                <c:pt idx="0">
                  <c:v>409.27777777777777</c:v>
                </c:pt>
                <c:pt idx="1">
                  <c:v>2571.9545454545455</c:v>
                </c:pt>
                <c:pt idx="2">
                  <c:v>736.38888888888891</c:v>
                </c:pt>
                <c:pt idx="3">
                  <c:v>1230.5684931506848</c:v>
                </c:pt>
                <c:pt idx="4">
                  <c:v>424.08474576271186</c:v>
                </c:pt>
                <c:pt idx="5">
                  <c:v>1121.8461538461538</c:v>
                </c:pt>
                <c:pt idx="6">
                  <c:v>388.30687830687833</c:v>
                </c:pt>
                <c:pt idx="7">
                  <c:v>1581.8275862068965</c:v>
                </c:pt>
                <c:pt idx="8">
                  <c:v>220.18333333333334</c:v>
                </c:pt>
                <c:pt idx="9">
                  <c:v>515.01996927803384</c:v>
                </c:pt>
                <c:pt idx="10">
                  <c:v>380.10454545454547</c:v>
                </c:pt>
                <c:pt idx="11">
                  <c:v>312.74193548387098</c:v>
                </c:pt>
                <c:pt idx="12">
                  <c:v>541.5</c:v>
                </c:pt>
                <c:pt idx="13">
                  <c:v>288.07499999999999</c:v>
                </c:pt>
                <c:pt idx="1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reliability'!$I$209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Greater Western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Coliban </c:v>
                </c:pt>
                <c:pt idx="8">
                  <c:v>South Gippsland </c:v>
                </c:pt>
                <c:pt idx="9">
                  <c:v>Yarra Valley </c:v>
                </c:pt>
                <c:pt idx="10">
                  <c:v>South East </c:v>
                </c:pt>
                <c:pt idx="11">
                  <c:v>Wannon </c:v>
                </c:pt>
                <c:pt idx="12">
                  <c:v>East Gippsland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reliability'!$I$210:$I$224</c:f>
              <c:numCache>
                <c:formatCode>_-* #,##0.0_-;\-* #,##0.0_-;_-* "-"??_-;_-@_-</c:formatCode>
                <c:ptCount val="15"/>
                <c:pt idx="0">
                  <c:v>8607.818181818182</c:v>
                </c:pt>
                <c:pt idx="1">
                  <c:v>2285.9047619047619</c:v>
                </c:pt>
                <c:pt idx="2">
                  <c:v>1567.7952813852814</c:v>
                </c:pt>
                <c:pt idx="3">
                  <c:v>1177.9775280898875</c:v>
                </c:pt>
                <c:pt idx="4">
                  <c:v>731.47619047619048</c:v>
                </c:pt>
                <c:pt idx="5">
                  <c:v>636.65625</c:v>
                </c:pt>
                <c:pt idx="6">
                  <c:v>567.35849056603774</c:v>
                </c:pt>
                <c:pt idx="7">
                  <c:v>560.66666666666663</c:v>
                </c:pt>
                <c:pt idx="8">
                  <c:v>465.44230769230768</c:v>
                </c:pt>
                <c:pt idx="9">
                  <c:v>449.76</c:v>
                </c:pt>
                <c:pt idx="10">
                  <c:v>301.66573816155989</c:v>
                </c:pt>
                <c:pt idx="11">
                  <c:v>227.24242424242425</c:v>
                </c:pt>
                <c:pt idx="12">
                  <c:v>219</c:v>
                </c:pt>
                <c:pt idx="13">
                  <c:v>176.14084507042253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payment'!$E$50:$E$64</c:f>
              <c:numCache>
                <c:formatCode>_-* #,##0_-;\-* #,##0_-;_-* "-"??_-;_-@_-</c:formatCode>
                <c:ptCount val="15"/>
                <c:pt idx="0">
                  <c:v>1322.6848926485093</c:v>
                </c:pt>
                <c:pt idx="1">
                  <c:v>1381.0852510230927</c:v>
                </c:pt>
                <c:pt idx="2">
                  <c:v>1347.153699029401</c:v>
                </c:pt>
                <c:pt idx="3">
                  <c:v>1172.3793413321789</c:v>
                </c:pt>
                <c:pt idx="4">
                  <c:v>1207.0881038815974</c:v>
                </c:pt>
                <c:pt idx="5">
                  <c:v>1231.5709942506298</c:v>
                </c:pt>
                <c:pt idx="6">
                  <c:v>992.91784030161489</c:v>
                </c:pt>
                <c:pt idx="7">
                  <c:v>1097.9384214344302</c:v>
                </c:pt>
                <c:pt idx="8">
                  <c:v>1031.8250032225938</c:v>
                </c:pt>
                <c:pt idx="9">
                  <c:v>1055.6112881858071</c:v>
                </c:pt>
                <c:pt idx="10">
                  <c:v>985.39718773619006</c:v>
                </c:pt>
                <c:pt idx="11">
                  <c:v>970.25954253924601</c:v>
                </c:pt>
                <c:pt idx="12">
                  <c:v>938.42145673717528</c:v>
                </c:pt>
                <c:pt idx="13">
                  <c:v>981.50357679063563</c:v>
                </c:pt>
                <c:pt idx="14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payment'!$F$50:$F$64</c:f>
              <c:numCache>
                <c:formatCode>_-* #,##0_-;\-* #,##0_-;_-* "-"??_-;_-@_-</c:formatCode>
                <c:ptCount val="15"/>
                <c:pt idx="0">
                  <c:v>1331.418220808051</c:v>
                </c:pt>
                <c:pt idx="1">
                  <c:v>1345.6941924223693</c:v>
                </c:pt>
                <c:pt idx="2">
                  <c:v>1344.0051846709248</c:v>
                </c:pt>
                <c:pt idx="3">
                  <c:v>1189.2841201716737</c:v>
                </c:pt>
                <c:pt idx="4">
                  <c:v>1194.2524127310062</c:v>
                </c:pt>
                <c:pt idx="5">
                  <c:v>1217.305196424405</c:v>
                </c:pt>
                <c:pt idx="6">
                  <c:v>1052.5493398890801</c:v>
                </c:pt>
                <c:pt idx="7">
                  <c:v>1089.0637136164701</c:v>
                </c:pt>
                <c:pt idx="8">
                  <c:v>1032.5537167895043</c:v>
                </c:pt>
                <c:pt idx="9">
                  <c:v>1058.2562852146796</c:v>
                </c:pt>
                <c:pt idx="10">
                  <c:v>981.78990204015543</c:v>
                </c:pt>
                <c:pt idx="11">
                  <c:v>970.94095339208252</c:v>
                </c:pt>
                <c:pt idx="12">
                  <c:v>918.10598777381563</c:v>
                </c:pt>
                <c:pt idx="13">
                  <c:v>951.93684699161565</c:v>
                </c:pt>
                <c:pt idx="14">
                  <c:v>888.01297575834951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payment'!$G$50:$G$64</c:f>
              <c:numCache>
                <c:formatCode>_-* #,##0_-;\-* #,##0_-;_-* "-"??_-;_-@_-</c:formatCode>
                <c:ptCount val="15"/>
                <c:pt idx="0">
                  <c:v>1301.4191972290139</c:v>
                </c:pt>
                <c:pt idx="1">
                  <c:v>1343.9672374371405</c:v>
                </c:pt>
                <c:pt idx="2">
                  <c:v>1323.738271483171</c:v>
                </c:pt>
                <c:pt idx="3">
                  <c:v>1186.7788187635765</c:v>
                </c:pt>
                <c:pt idx="4">
                  <c:v>1155.0405357462821</c:v>
                </c:pt>
                <c:pt idx="5">
                  <c:v>1193.7130538028387</c:v>
                </c:pt>
                <c:pt idx="6">
                  <c:v>1076.0915891203085</c:v>
                </c:pt>
                <c:pt idx="7">
                  <c:v>1078.8829970193399</c:v>
                </c:pt>
                <c:pt idx="8">
                  <c:v>1028.8429969305412</c:v>
                </c:pt>
                <c:pt idx="9">
                  <c:v>1017.6940129523417</c:v>
                </c:pt>
                <c:pt idx="10">
                  <c:v>963.88442986106668</c:v>
                </c:pt>
                <c:pt idx="11">
                  <c:v>956.7697869924541</c:v>
                </c:pt>
                <c:pt idx="12">
                  <c:v>867.81263225367059</c:v>
                </c:pt>
                <c:pt idx="13">
                  <c:v>889.5285464504268</c:v>
                </c:pt>
                <c:pt idx="14">
                  <c:v>850.53896450924481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payment'!$H$50:$H$64</c:f>
              <c:numCache>
                <c:formatCode>_-* #,##0_-;\-* #,##0_-;_-* "-"??_-;_-@_-</c:formatCode>
                <c:ptCount val="15"/>
                <c:pt idx="0">
                  <c:v>1346.6865974233624</c:v>
                </c:pt>
                <c:pt idx="1">
                  <c:v>1338.4233909411682</c:v>
                </c:pt>
                <c:pt idx="2">
                  <c:v>1326.0077844027373</c:v>
                </c:pt>
                <c:pt idx="3">
                  <c:v>1223.7085767420235</c:v>
                </c:pt>
                <c:pt idx="4">
                  <c:v>1219.8689589235128</c:v>
                </c:pt>
                <c:pt idx="5">
                  <c:v>1213.6032063786749</c:v>
                </c:pt>
                <c:pt idx="6">
                  <c:v>1141.6324197973827</c:v>
                </c:pt>
                <c:pt idx="7">
                  <c:v>1089.1402839757297</c:v>
                </c:pt>
                <c:pt idx="8">
                  <c:v>1043.3173959460521</c:v>
                </c:pt>
                <c:pt idx="9">
                  <c:v>998.69869107941145</c:v>
                </c:pt>
                <c:pt idx="10">
                  <c:v>939.19746763186436</c:v>
                </c:pt>
                <c:pt idx="11">
                  <c:v>919.81953739365201</c:v>
                </c:pt>
                <c:pt idx="12">
                  <c:v>913.07673807314904</c:v>
                </c:pt>
                <c:pt idx="13">
                  <c:v>898.40693606377306</c:v>
                </c:pt>
                <c:pt idx="14">
                  <c:v>840.73571143205641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payment'!$I$49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payment'!$I$50:$I$64</c:f>
              <c:numCache>
                <c:formatCode>_-* #,##0_-;\-* #,##0_-;_-* "-"??_-;_-@_-</c:formatCode>
                <c:ptCount val="15"/>
                <c:pt idx="0">
                  <c:v>1394.1175504810089</c:v>
                </c:pt>
                <c:pt idx="1">
                  <c:v>1352.4563353219805</c:v>
                </c:pt>
                <c:pt idx="2">
                  <c:v>1454.6287240915537</c:v>
                </c:pt>
                <c:pt idx="3">
                  <c:v>1321.5219010013491</c:v>
                </c:pt>
                <c:pt idx="4">
                  <c:v>1304.0663010005817</c:v>
                </c:pt>
                <c:pt idx="5">
                  <c:v>1295.6475953662923</c:v>
                </c:pt>
                <c:pt idx="6">
                  <c:v>1242.1025785419417</c:v>
                </c:pt>
                <c:pt idx="7">
                  <c:v>1190.440698291178</c:v>
                </c:pt>
                <c:pt idx="8">
                  <c:v>1142.6175917316386</c:v>
                </c:pt>
                <c:pt idx="9">
                  <c:v>1027.9763988214893</c:v>
                </c:pt>
                <c:pt idx="10">
                  <c:v>1073.7025997746687</c:v>
                </c:pt>
                <c:pt idx="11">
                  <c:v>950.66722245194023</c:v>
                </c:pt>
                <c:pt idx="12">
                  <c:v>1022.1068550685038</c:v>
                </c:pt>
                <c:pt idx="13">
                  <c:v>974.38108202428816</c:v>
                </c:pt>
                <c:pt idx="14">
                  <c:v>937.11168512400252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South Gippsland </c:v>
                </c:pt>
                <c:pt idx="7">
                  <c:v>Greater Western</c:v>
                </c:pt>
                <c:pt idx="8">
                  <c:v>North East </c:v>
                </c:pt>
                <c:pt idx="9">
                  <c:v>Lower Murray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reliability'!$E$30:$E$44</c:f>
              <c:numCache>
                <c:formatCode>_(* #,##0.00_);_(* \(#,##0.00\);_(* "-"??_);_(@_)</c:formatCode>
                <c:ptCount val="15"/>
                <c:pt idx="0">
                  <c:v>0.13461984237366714</c:v>
                </c:pt>
                <c:pt idx="1">
                  <c:v>0.44337326843878699</c:v>
                </c:pt>
                <c:pt idx="2">
                  <c:v>0.32842971426393308</c:v>
                </c:pt>
                <c:pt idx="3">
                  <c:v>0.23659951599023904</c:v>
                </c:pt>
                <c:pt idx="4">
                  <c:v>0.18672284031413613</c:v>
                </c:pt>
                <c:pt idx="5">
                  <c:v>0.17641009963453441</c:v>
                </c:pt>
                <c:pt idx="6">
                  <c:v>0.2554876884901699</c:v>
                </c:pt>
                <c:pt idx="7">
                  <c:v>0.15345143511687367</c:v>
                </c:pt>
                <c:pt idx="8">
                  <c:v>0.17667482497580966</c:v>
                </c:pt>
                <c:pt idx="9">
                  <c:v>0.1599195593249978</c:v>
                </c:pt>
                <c:pt idx="10">
                  <c:v>5.7977662087471044E-2</c:v>
                </c:pt>
                <c:pt idx="11">
                  <c:v>0.20941593688933924</c:v>
                </c:pt>
                <c:pt idx="12">
                  <c:v>9.7021960958296363E-2</c:v>
                </c:pt>
                <c:pt idx="13">
                  <c:v>0.18430297648920974</c:v>
                </c:pt>
                <c:pt idx="14">
                  <c:v>0.11048623898870252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2-42E8-A7B7-DA0E5D2F99D5}"/>
            </c:ext>
          </c:extLst>
        </c:ser>
        <c:ser>
          <c:idx val="1"/>
          <c:order val="1"/>
          <c:tx>
            <c:strRef>
              <c:f>'5. Network reliability'!$F$29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South Gippsland </c:v>
                </c:pt>
                <c:pt idx="7">
                  <c:v>Greater Western</c:v>
                </c:pt>
                <c:pt idx="8">
                  <c:v>North East </c:v>
                </c:pt>
                <c:pt idx="9">
                  <c:v>Lower Murray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reliability'!$F$30:$F$44</c:f>
              <c:numCache>
                <c:formatCode>_(* #,##0.00_);_(* \(#,##0.00\);_(* "-"??_);_(@_)</c:formatCode>
                <c:ptCount val="15"/>
                <c:pt idx="0">
                  <c:v>0.23561069567187853</c:v>
                </c:pt>
                <c:pt idx="1">
                  <c:v>0.2965964846903919</c:v>
                </c:pt>
                <c:pt idx="2">
                  <c:v>0.26982497208243972</c:v>
                </c:pt>
                <c:pt idx="3">
                  <c:v>0.19380878738298557</c:v>
                </c:pt>
                <c:pt idx="4">
                  <c:v>0.15499416710245786</c:v>
                </c:pt>
                <c:pt idx="5">
                  <c:v>0.20168112871905597</c:v>
                </c:pt>
                <c:pt idx="6">
                  <c:v>0.16118436488198584</c:v>
                </c:pt>
                <c:pt idx="7">
                  <c:v>0.1251603882641309</c:v>
                </c:pt>
                <c:pt idx="8">
                  <c:v>0.12665687568552358</c:v>
                </c:pt>
                <c:pt idx="9">
                  <c:v>0.14906278748850046</c:v>
                </c:pt>
                <c:pt idx="10">
                  <c:v>8.6632764257173991E-2</c:v>
                </c:pt>
                <c:pt idx="11">
                  <c:v>0.16712442682376916</c:v>
                </c:pt>
                <c:pt idx="12">
                  <c:v>9.5674033446254775E-2</c:v>
                </c:pt>
                <c:pt idx="13">
                  <c:v>7.9675783670321049E-2</c:v>
                </c:pt>
                <c:pt idx="14">
                  <c:v>0.1221430086301124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2-42E8-A7B7-DA0E5D2F99D5}"/>
            </c:ext>
          </c:extLst>
        </c:ser>
        <c:ser>
          <c:idx val="2"/>
          <c:order val="2"/>
          <c:tx>
            <c:strRef>
              <c:f>'5. Network reliability'!$G$29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South Gippsland </c:v>
                </c:pt>
                <c:pt idx="7">
                  <c:v>Greater Western</c:v>
                </c:pt>
                <c:pt idx="8">
                  <c:v>North East </c:v>
                </c:pt>
                <c:pt idx="9">
                  <c:v>Lower Murray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reliability'!$G$30:$G$44</c:f>
              <c:numCache>
                <c:formatCode>_(* #,##0.00_);_(* \(#,##0.00\);_(* "-"??_);_(@_)</c:formatCode>
                <c:ptCount val="15"/>
                <c:pt idx="0">
                  <c:v>0.62477271475012397</c:v>
                </c:pt>
                <c:pt idx="1">
                  <c:v>0.32262155140418164</c:v>
                </c:pt>
                <c:pt idx="2">
                  <c:v>0.28267949752218507</c:v>
                </c:pt>
                <c:pt idx="3">
                  <c:v>0.19840348206067801</c:v>
                </c:pt>
                <c:pt idx="4">
                  <c:v>0.14051123773345997</c:v>
                </c:pt>
                <c:pt idx="5">
                  <c:v>0.16209856405594031</c:v>
                </c:pt>
                <c:pt idx="6">
                  <c:v>0.20524337702814191</c:v>
                </c:pt>
                <c:pt idx="7">
                  <c:v>0.15961148086104784</c:v>
                </c:pt>
                <c:pt idx="8">
                  <c:v>0.14907275320970043</c:v>
                </c:pt>
                <c:pt idx="9">
                  <c:v>0.1440391231412243</c:v>
                </c:pt>
                <c:pt idx="10">
                  <c:v>9.5333453334533358E-2</c:v>
                </c:pt>
                <c:pt idx="11">
                  <c:v>0.13784804396284475</c:v>
                </c:pt>
                <c:pt idx="12">
                  <c:v>0.11131339061190276</c:v>
                </c:pt>
                <c:pt idx="13">
                  <c:v>8.7844841582056368E-2</c:v>
                </c:pt>
                <c:pt idx="14">
                  <c:v>0.14503228293341042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2-42E8-A7B7-DA0E5D2F99D5}"/>
            </c:ext>
          </c:extLst>
        </c:ser>
        <c:ser>
          <c:idx val="3"/>
          <c:order val="3"/>
          <c:tx>
            <c:strRef>
              <c:f>'5. Network reliability'!$H$29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South Gippsland </c:v>
                </c:pt>
                <c:pt idx="7">
                  <c:v>Greater Western</c:v>
                </c:pt>
                <c:pt idx="8">
                  <c:v>North East </c:v>
                </c:pt>
                <c:pt idx="9">
                  <c:v>Lower Murray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reliability'!$H$30:$H$44</c:f>
              <c:numCache>
                <c:formatCode>_(* #,##0.00_);_(* \(#,##0.00\);_(* "-"??_);_(@_)</c:formatCode>
                <c:ptCount val="15"/>
                <c:pt idx="0">
                  <c:v>0.4246605224409663</c:v>
                </c:pt>
                <c:pt idx="1">
                  <c:v>0.33620822424149083</c:v>
                </c:pt>
                <c:pt idx="2">
                  <c:v>0.23479622897338714</c:v>
                </c:pt>
                <c:pt idx="3">
                  <c:v>0.21601340618883458</c:v>
                </c:pt>
                <c:pt idx="4">
                  <c:v>0.16236941977385655</c:v>
                </c:pt>
                <c:pt idx="5">
                  <c:v>0.14843646744733155</c:v>
                </c:pt>
                <c:pt idx="6">
                  <c:v>0.13689829895041622</c:v>
                </c:pt>
                <c:pt idx="7">
                  <c:v>0.12552569040266789</c:v>
                </c:pt>
                <c:pt idx="8">
                  <c:v>0.14980189242487291</c:v>
                </c:pt>
                <c:pt idx="9">
                  <c:v>0.12454305874351781</c:v>
                </c:pt>
                <c:pt idx="10">
                  <c:v>0.14215948621889216</c:v>
                </c:pt>
                <c:pt idx="11">
                  <c:v>0.15404610515111622</c:v>
                </c:pt>
                <c:pt idx="12">
                  <c:v>0.12439077430826501</c:v>
                </c:pt>
                <c:pt idx="13">
                  <c:v>0.12466456439745255</c:v>
                </c:pt>
                <c:pt idx="14">
                  <c:v>9.9445412771351605E-2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2-42E8-A7B7-DA0E5D2F99D5}"/>
            </c:ext>
          </c:extLst>
        </c:ser>
        <c:ser>
          <c:idx val="4"/>
          <c:order val="4"/>
          <c:tx>
            <c:strRef>
              <c:f>'5. Network reliability'!$I$29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South Gippsland </c:v>
                </c:pt>
                <c:pt idx="7">
                  <c:v>Greater Western</c:v>
                </c:pt>
                <c:pt idx="8">
                  <c:v>North East </c:v>
                </c:pt>
                <c:pt idx="9">
                  <c:v>Lower Murray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Coliban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reliability'!$I$30:$I$44</c:f>
              <c:numCache>
                <c:formatCode>_(* #,##0.00_);_(* \(#,##0.00\);_(* "-"??_);_(@_)</c:formatCode>
                <c:ptCount val="15"/>
                <c:pt idx="0">
                  <c:v>0.42641226283631689</c:v>
                </c:pt>
                <c:pt idx="1">
                  <c:v>0.38433454009940476</c:v>
                </c:pt>
                <c:pt idx="2">
                  <c:v>0.32685342704929043</c:v>
                </c:pt>
                <c:pt idx="3">
                  <c:v>0.2291026260057272</c:v>
                </c:pt>
                <c:pt idx="4">
                  <c:v>0.1861874613959234</c:v>
                </c:pt>
                <c:pt idx="5">
                  <c:v>0.18486076611321742</c:v>
                </c:pt>
                <c:pt idx="6">
                  <c:v>0.17964312866150889</c:v>
                </c:pt>
                <c:pt idx="7">
                  <c:v>0.15725761119301007</c:v>
                </c:pt>
                <c:pt idx="8">
                  <c:v>0.14979591109209847</c:v>
                </c:pt>
                <c:pt idx="9">
                  <c:v>0.14699833788770883</c:v>
                </c:pt>
                <c:pt idx="10">
                  <c:v>0.14553575376995534</c:v>
                </c:pt>
                <c:pt idx="11">
                  <c:v>0.11691339829744177</c:v>
                </c:pt>
                <c:pt idx="12">
                  <c:v>9.1245236508156108E-2</c:v>
                </c:pt>
                <c:pt idx="13">
                  <c:v>9.0753193939171237E-2</c:v>
                </c:pt>
                <c:pt idx="14">
                  <c:v>8.2965329324438591E-2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2-42E8-A7B7-DA0E5D2F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Gippsland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Lower Murray </c:v>
                </c:pt>
                <c:pt idx="4">
                  <c:v>Barwon </c:v>
                </c:pt>
                <c:pt idx="5">
                  <c:v>GWMWater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reliability'!$E$50:$E$64</c:f>
              <c:numCache>
                <c:formatCode>_-* #,##0.0000_-;\-* #,##0.0000_-;_-* "-"??_-;_-@_-</c:formatCode>
                <c:ptCount val="15"/>
                <c:pt idx="0">
                  <c:v>1.5160568625543682E-2</c:v>
                </c:pt>
                <c:pt idx="1">
                  <c:v>8.9008429458740015E-3</c:v>
                </c:pt>
                <c:pt idx="2">
                  <c:v>1.0398134619315472E-2</c:v>
                </c:pt>
                <c:pt idx="3">
                  <c:v>3.6722916848823993E-3</c:v>
                </c:pt>
                <c:pt idx="4">
                  <c:v>4.8852862415864513E-3</c:v>
                </c:pt>
                <c:pt idx="5">
                  <c:v>2.1153126169973793E-2</c:v>
                </c:pt>
                <c:pt idx="6">
                  <c:v>8.4462683718266839E-3</c:v>
                </c:pt>
                <c:pt idx="7">
                  <c:v>2.2767374352552793E-3</c:v>
                </c:pt>
                <c:pt idx="8">
                  <c:v>3.085110944877763E-4</c:v>
                </c:pt>
                <c:pt idx="9">
                  <c:v>9.7060182665836424E-4</c:v>
                </c:pt>
                <c:pt idx="10">
                  <c:v>1.0949086746628179E-3</c:v>
                </c:pt>
                <c:pt idx="11">
                  <c:v>0</c:v>
                </c:pt>
                <c:pt idx="12">
                  <c:v>2.8632198952879579E-4</c:v>
                </c:pt>
                <c:pt idx="13">
                  <c:v>9.8617067632961034E-4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8-4665-B441-45A87C626892}"/>
            </c:ext>
          </c:extLst>
        </c:ser>
        <c:ser>
          <c:idx val="1"/>
          <c:order val="1"/>
          <c:tx>
            <c:strRef>
              <c:f>'5. Network reliability'!$F$49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Gippsland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Lower Murray </c:v>
                </c:pt>
                <c:pt idx="4">
                  <c:v>Barwon </c:v>
                </c:pt>
                <c:pt idx="5">
                  <c:v>GWMWater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reliability'!$F$50:$F$64</c:f>
              <c:numCache>
                <c:formatCode>_-* #,##0.0000_-;\-* #,##0.0000_-;_-* "-"??_-;_-@_-</c:formatCode>
                <c:ptCount val="15"/>
                <c:pt idx="0">
                  <c:v>7.0477044037967982E-3</c:v>
                </c:pt>
                <c:pt idx="1">
                  <c:v>1.1735763832876271E-2</c:v>
                </c:pt>
                <c:pt idx="2">
                  <c:v>1.4621980162020954E-2</c:v>
                </c:pt>
                <c:pt idx="3">
                  <c:v>1.6961821527138915E-3</c:v>
                </c:pt>
                <c:pt idx="4">
                  <c:v>3.9119460760486998E-3</c:v>
                </c:pt>
                <c:pt idx="5">
                  <c:v>4.22334016520713E-3</c:v>
                </c:pt>
                <c:pt idx="6">
                  <c:v>5.3024259771948757E-3</c:v>
                </c:pt>
                <c:pt idx="7">
                  <c:v>2.044951757728988E-4</c:v>
                </c:pt>
                <c:pt idx="8">
                  <c:v>2.0091298598748733E-4</c:v>
                </c:pt>
                <c:pt idx="9">
                  <c:v>7.9700299391426382E-4</c:v>
                </c:pt>
                <c:pt idx="10">
                  <c:v>8.6464264156484009E-4</c:v>
                </c:pt>
                <c:pt idx="11">
                  <c:v>0</c:v>
                </c:pt>
                <c:pt idx="12">
                  <c:v>1.2068063880284806E-4</c:v>
                </c:pt>
                <c:pt idx="13">
                  <c:v>6.9242644387940431E-3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8-4665-B441-45A87C626892}"/>
            </c:ext>
          </c:extLst>
        </c:ser>
        <c:ser>
          <c:idx val="2"/>
          <c:order val="2"/>
          <c:tx>
            <c:strRef>
              <c:f>'5. Network reliability'!$G$49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Gippsland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Lower Murray </c:v>
                </c:pt>
                <c:pt idx="4">
                  <c:v>Barwon </c:v>
                </c:pt>
                <c:pt idx="5">
                  <c:v>GWMWater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reliability'!$G$50:$G$64</c:f>
              <c:numCache>
                <c:formatCode>_-* #,##0.0000_-;\-* #,##0.0000_-;_-* "-"??_-;_-@_-</c:formatCode>
                <c:ptCount val="15"/>
                <c:pt idx="0">
                  <c:v>3.9441666443832393E-3</c:v>
                </c:pt>
                <c:pt idx="1">
                  <c:v>1.3005553227158424E-2</c:v>
                </c:pt>
                <c:pt idx="2">
                  <c:v>8.3770495630834715E-3</c:v>
                </c:pt>
                <c:pt idx="3">
                  <c:v>2.2461687185465298E-3</c:v>
                </c:pt>
                <c:pt idx="4">
                  <c:v>1.8680770839660536E-3</c:v>
                </c:pt>
                <c:pt idx="5">
                  <c:v>7.4229865149078316E-4</c:v>
                </c:pt>
                <c:pt idx="6">
                  <c:v>9.808415070125585E-3</c:v>
                </c:pt>
                <c:pt idx="7">
                  <c:v>1.8288891327407734E-5</c:v>
                </c:pt>
                <c:pt idx="8">
                  <c:v>0</c:v>
                </c:pt>
                <c:pt idx="9">
                  <c:v>3.3135247033307618E-4</c:v>
                </c:pt>
                <c:pt idx="10">
                  <c:v>3.212232180141981E-5</c:v>
                </c:pt>
                <c:pt idx="11">
                  <c:v>0</c:v>
                </c:pt>
                <c:pt idx="12">
                  <c:v>7.9138968027856916E-5</c:v>
                </c:pt>
                <c:pt idx="13">
                  <c:v>6.7500675006750067E-5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8-4665-B441-45A87C626892}"/>
            </c:ext>
          </c:extLst>
        </c:ser>
        <c:ser>
          <c:idx val="3"/>
          <c:order val="3"/>
          <c:tx>
            <c:strRef>
              <c:f>'5. Network reliability'!$H$49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Gippsland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Lower Murray </c:v>
                </c:pt>
                <c:pt idx="4">
                  <c:v>Barwon </c:v>
                </c:pt>
                <c:pt idx="5">
                  <c:v>GWMWater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reliability'!$H$50:$H$64</c:f>
              <c:numCache>
                <c:formatCode>_-* #,##0.0000_-;\-* #,##0.0000_-;_-* "-"??_-;_-@_-</c:formatCode>
                <c:ptCount val="15"/>
                <c:pt idx="0">
                  <c:v>7.5467209431418674E-3</c:v>
                </c:pt>
                <c:pt idx="1">
                  <c:v>9.1975490258785E-3</c:v>
                </c:pt>
                <c:pt idx="2">
                  <c:v>7.1180941078538085E-3</c:v>
                </c:pt>
                <c:pt idx="3">
                  <c:v>2.2386579387344498E-3</c:v>
                </c:pt>
                <c:pt idx="4">
                  <c:v>5.9045965099016832E-3</c:v>
                </c:pt>
                <c:pt idx="5">
                  <c:v>2.1253657785307253E-3</c:v>
                </c:pt>
                <c:pt idx="6">
                  <c:v>2.3977560622511765E-3</c:v>
                </c:pt>
                <c:pt idx="7">
                  <c:v>3.6184031986684275E-5</c:v>
                </c:pt>
                <c:pt idx="8">
                  <c:v>5.9036040422056507E-4</c:v>
                </c:pt>
                <c:pt idx="9">
                  <c:v>4.5807553048232756E-4</c:v>
                </c:pt>
                <c:pt idx="10">
                  <c:v>3.1690698779908097E-4</c:v>
                </c:pt>
                <c:pt idx="11">
                  <c:v>0</c:v>
                </c:pt>
                <c:pt idx="12">
                  <c:v>0</c:v>
                </c:pt>
                <c:pt idx="13">
                  <c:v>2.2299527250022299E-5</c:v>
                </c:pt>
                <c:pt idx="14">
                  <c:v>3.3266074057915688E-3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8-4665-B441-45A87C626892}"/>
            </c:ext>
          </c:extLst>
        </c:ser>
        <c:ser>
          <c:idx val="4"/>
          <c:order val="4"/>
          <c:tx>
            <c:strRef>
              <c:f>'5. Network reliability'!$I$49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Gippsland </c:v>
                </c:pt>
                <c:pt idx="1">
                  <c:v>Central Highlands </c:v>
                </c:pt>
                <c:pt idx="2">
                  <c:v>South East </c:v>
                </c:pt>
                <c:pt idx="3">
                  <c:v>Lower Murray </c:v>
                </c:pt>
                <c:pt idx="4">
                  <c:v>Barwon </c:v>
                </c:pt>
                <c:pt idx="5">
                  <c:v>GWMWater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Coliban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reliability'!$I$50:$I$64</c:f>
              <c:numCache>
                <c:formatCode>_-* #,##0.0000_-;\-* #,##0.0000_-;_-* "-"??_-;_-@_-</c:formatCode>
                <c:ptCount val="15"/>
                <c:pt idx="0">
                  <c:v>6.2884037129036473E-3</c:v>
                </c:pt>
                <c:pt idx="1">
                  <c:v>6.2003999446617452E-3</c:v>
                </c:pt>
                <c:pt idx="2">
                  <c:v>5.7977215468239815E-3</c:v>
                </c:pt>
                <c:pt idx="3">
                  <c:v>3.7749668986111502E-3</c:v>
                </c:pt>
                <c:pt idx="4">
                  <c:v>1.9247266888101889E-3</c:v>
                </c:pt>
                <c:pt idx="5">
                  <c:v>1.7487881205129779E-3</c:v>
                </c:pt>
                <c:pt idx="6">
                  <c:v>1.7441080452573678E-3</c:v>
                </c:pt>
                <c:pt idx="7">
                  <c:v>1.1942320375024509E-3</c:v>
                </c:pt>
                <c:pt idx="8">
                  <c:v>4.1970721224873531E-4</c:v>
                </c:pt>
                <c:pt idx="9">
                  <c:v>6.9671294001776623E-5</c:v>
                </c:pt>
                <c:pt idx="10">
                  <c:v>1.5659745059350435E-5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8-4665-B441-45A87C626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Wannon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Westernport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reliability'!$E$270:$E$284</c:f>
              <c:numCache>
                <c:formatCode>_-* #,##0.0_-;\-* #,##0.0_-;_-* "-"??_-;_-@_-</c:formatCode>
                <c:ptCount val="15"/>
                <c:pt idx="0">
                  <c:v>14.636246233318984</c:v>
                </c:pt>
                <c:pt idx="1">
                  <c:v>27.426330081464346</c:v>
                </c:pt>
                <c:pt idx="2">
                  <c:v>23.199205166418281</c:v>
                </c:pt>
                <c:pt idx="3">
                  <c:v>17.030567685589521</c:v>
                </c:pt>
                <c:pt idx="4">
                  <c:v>7.1718538565629224</c:v>
                </c:pt>
                <c:pt idx="5">
                  <c:v>10.692786450362206</c:v>
                </c:pt>
                <c:pt idx="6">
                  <c:v>5.4715531845491761</c:v>
                </c:pt>
                <c:pt idx="7">
                  <c:v>6.2937074627734573</c:v>
                </c:pt>
                <c:pt idx="8">
                  <c:v>3.839638622247318</c:v>
                </c:pt>
                <c:pt idx="9">
                  <c:v>4.2938622075312729</c:v>
                </c:pt>
                <c:pt idx="10">
                  <c:v>4.5556732988026498</c:v>
                </c:pt>
                <c:pt idx="11">
                  <c:v>2.4024024024024024</c:v>
                </c:pt>
                <c:pt idx="12">
                  <c:v>8.4699453551912551</c:v>
                </c:pt>
                <c:pt idx="13">
                  <c:v>1.0368066355624677</c:v>
                </c:pt>
                <c:pt idx="14">
                  <c:v>2.9137746830336129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5C5-A970-F6928AD0D487}"/>
            </c:ext>
          </c:extLst>
        </c:ser>
        <c:ser>
          <c:idx val="1"/>
          <c:order val="1"/>
          <c:tx>
            <c:strRef>
              <c:f>'5. Network reliability'!$F$269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Wannon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Westernport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reliability'!$F$270:$F$284</c:f>
              <c:numCache>
                <c:formatCode>_-* #,##0.0_-;\-* #,##0.0_-;_-* "-"??_-;_-@_-</c:formatCode>
                <c:ptCount val="15"/>
                <c:pt idx="0">
                  <c:v>21.468441391155</c:v>
                </c:pt>
                <c:pt idx="1">
                  <c:v>20.897155361050327</c:v>
                </c:pt>
                <c:pt idx="2">
                  <c:v>18.814119454883052</c:v>
                </c:pt>
                <c:pt idx="3">
                  <c:v>15.931108719052745</c:v>
                </c:pt>
                <c:pt idx="4">
                  <c:v>9.6624751819986763</c:v>
                </c:pt>
                <c:pt idx="5">
                  <c:v>8.1894052091475249</c:v>
                </c:pt>
                <c:pt idx="6">
                  <c:v>6.4461795988812769</c:v>
                </c:pt>
                <c:pt idx="7">
                  <c:v>5.7869732954909008</c:v>
                </c:pt>
                <c:pt idx="8">
                  <c:v>1.0561423012784881</c:v>
                </c:pt>
                <c:pt idx="9">
                  <c:v>4.3896404485414422</c:v>
                </c:pt>
                <c:pt idx="10">
                  <c:v>4.1911684721751206</c:v>
                </c:pt>
                <c:pt idx="11">
                  <c:v>3.8179148311306901</c:v>
                </c:pt>
                <c:pt idx="12">
                  <c:v>8.5714285714285694</c:v>
                </c:pt>
                <c:pt idx="13">
                  <c:v>1.7944116893104329</c:v>
                </c:pt>
                <c:pt idx="14">
                  <c:v>3.2448377581120944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5-45C5-A970-F6928AD0D487}"/>
            </c:ext>
          </c:extLst>
        </c:ser>
        <c:ser>
          <c:idx val="2"/>
          <c:order val="2"/>
          <c:tx>
            <c:strRef>
              <c:f>'5. Network reliability'!$G$269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Wannon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Westernport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reliability'!$G$270:$G$284</c:f>
              <c:numCache>
                <c:formatCode>_-* #,##0.0_-;\-* #,##0.0_-;_-* "-"??_-;_-@_-</c:formatCode>
                <c:ptCount val="15"/>
                <c:pt idx="0">
                  <c:v>18.127319440479589</c:v>
                </c:pt>
                <c:pt idx="1">
                  <c:v>17.036447732849549</c:v>
                </c:pt>
                <c:pt idx="2">
                  <c:v>22.048780487804876</c:v>
                </c:pt>
                <c:pt idx="3">
                  <c:v>14.746543778801843</c:v>
                </c:pt>
                <c:pt idx="4">
                  <c:v>7.731958762886598</c:v>
                </c:pt>
                <c:pt idx="5">
                  <c:v>7.7596873754779887</c:v>
                </c:pt>
                <c:pt idx="6">
                  <c:v>6.9886947584789318</c:v>
                </c:pt>
                <c:pt idx="7">
                  <c:v>2.8571428571428572</c:v>
                </c:pt>
                <c:pt idx="8">
                  <c:v>2.4103817332507234</c:v>
                </c:pt>
                <c:pt idx="9">
                  <c:v>4.4706162862198342</c:v>
                </c:pt>
                <c:pt idx="10">
                  <c:v>4.8688378770618428</c:v>
                </c:pt>
                <c:pt idx="11">
                  <c:v>3.1930333817126266</c:v>
                </c:pt>
                <c:pt idx="12">
                  <c:v>6.3513513513513518</c:v>
                </c:pt>
                <c:pt idx="13">
                  <c:v>3.0526583566522509</c:v>
                </c:pt>
                <c:pt idx="14">
                  <c:v>1.3109978150036417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5-45C5-A970-F6928AD0D487}"/>
            </c:ext>
          </c:extLst>
        </c:ser>
        <c:ser>
          <c:idx val="3"/>
          <c:order val="3"/>
          <c:tx>
            <c:strRef>
              <c:f>'5. Network reliability'!$H$269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Wannon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Westernport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reliability'!$H$270:$H$284</c:f>
              <c:numCache>
                <c:formatCode>_-* #,##0.0_-;\-* #,##0.0_-;_-* "-"??_-;_-@_-</c:formatCode>
                <c:ptCount val="15"/>
                <c:pt idx="0">
                  <c:v>15.897580191333709</c:v>
                </c:pt>
                <c:pt idx="1">
                  <c:v>16.570000214309232</c:v>
                </c:pt>
                <c:pt idx="2">
                  <c:v>17.258335100946795</c:v>
                </c:pt>
                <c:pt idx="3">
                  <c:v>13.53146853146853</c:v>
                </c:pt>
                <c:pt idx="4">
                  <c:v>7.4074074074074074</c:v>
                </c:pt>
                <c:pt idx="5">
                  <c:v>6.3487361769352297</c:v>
                </c:pt>
                <c:pt idx="6">
                  <c:v>7.6172912511400872</c:v>
                </c:pt>
                <c:pt idx="7">
                  <c:v>5.4307116104868918</c:v>
                </c:pt>
                <c:pt idx="8">
                  <c:v>3.0484485574305928</c:v>
                </c:pt>
                <c:pt idx="9">
                  <c:v>5.0743078567199973</c:v>
                </c:pt>
                <c:pt idx="10">
                  <c:v>5.149088125352197</c:v>
                </c:pt>
                <c:pt idx="11">
                  <c:v>3.5919540229885056</c:v>
                </c:pt>
                <c:pt idx="12">
                  <c:v>5.0994390617032126</c:v>
                </c:pt>
                <c:pt idx="13">
                  <c:v>4.2821158690176322</c:v>
                </c:pt>
                <c:pt idx="14">
                  <c:v>2.1582733812949639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5-45C5-A970-F6928AD0D487}"/>
            </c:ext>
          </c:extLst>
        </c:ser>
        <c:ser>
          <c:idx val="4"/>
          <c:order val="4"/>
          <c:tx>
            <c:strRef>
              <c:f>'5. Network reliability'!$I$269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Wannon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North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Westernport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reliability'!$I$270:$I$284</c:f>
              <c:numCache>
                <c:formatCode>_-* #,##0.0_-;\-* #,##0.0_-;_-* "-"??_-;_-@_-</c:formatCode>
                <c:ptCount val="15"/>
                <c:pt idx="0">
                  <c:v>17.214835549335199</c:v>
                </c:pt>
                <c:pt idx="1">
                  <c:v>15.150057714505579</c:v>
                </c:pt>
                <c:pt idx="2">
                  <c:v>13.877496518703621</c:v>
                </c:pt>
                <c:pt idx="3">
                  <c:v>13.399931105752669</c:v>
                </c:pt>
                <c:pt idx="4">
                  <c:v>8.0545229244114012</c:v>
                </c:pt>
                <c:pt idx="5">
                  <c:v>7.1561066093917791</c:v>
                </c:pt>
                <c:pt idx="6">
                  <c:v>6.2505518840453176</c:v>
                </c:pt>
                <c:pt idx="7">
                  <c:v>5.018587360594795</c:v>
                </c:pt>
                <c:pt idx="8">
                  <c:v>4.5906243249081875</c:v>
                </c:pt>
                <c:pt idx="9">
                  <c:v>4.4702997828495059</c:v>
                </c:pt>
                <c:pt idx="10">
                  <c:v>4.2259285180484216</c:v>
                </c:pt>
                <c:pt idx="11">
                  <c:v>3.9829302987197726</c:v>
                </c:pt>
                <c:pt idx="12">
                  <c:v>3.4528552456839305</c:v>
                </c:pt>
                <c:pt idx="13">
                  <c:v>2.2376926902038785</c:v>
                </c:pt>
                <c:pt idx="14">
                  <c:v>1.279317697228145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5-45C5-A970-F6928AD0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Wannon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reliability'!$E$310:$E$324</c:f>
              <c:numCache>
                <c:formatCode>_-* #,##0.000_-;\-* #,##0.000_-;_-* "-"??_-;_-@_-</c:formatCode>
                <c:ptCount val="15"/>
                <c:pt idx="0">
                  <c:v>0.36183557056503107</c:v>
                </c:pt>
                <c:pt idx="1">
                  <c:v>0.13013855928959658</c:v>
                </c:pt>
                <c:pt idx="2">
                  <c:v>0.15357306687409003</c:v>
                </c:pt>
                <c:pt idx="3">
                  <c:v>5.0909675517804988E-2</c:v>
                </c:pt>
                <c:pt idx="4">
                  <c:v>0.21725211852764406</c:v>
                </c:pt>
                <c:pt idx="5">
                  <c:v>8.6407085381001239E-2</c:v>
                </c:pt>
                <c:pt idx="6">
                  <c:v>6.0824329731892758E-2</c:v>
                </c:pt>
                <c:pt idx="7">
                  <c:v>0.11382757596753439</c:v>
                </c:pt>
                <c:pt idx="8">
                  <c:v>1.3392259274139548E-2</c:v>
                </c:pt>
                <c:pt idx="9">
                  <c:v>9.4039956532642313E-2</c:v>
                </c:pt>
                <c:pt idx="10">
                  <c:v>7.6319346236738694E-2</c:v>
                </c:pt>
                <c:pt idx="11">
                  <c:v>3.8724267724097337E-2</c:v>
                </c:pt>
                <c:pt idx="12">
                  <c:v>3.165759149043941E-2</c:v>
                </c:pt>
                <c:pt idx="13">
                  <c:v>2.2686766536837866E-2</c:v>
                </c:pt>
                <c:pt idx="14">
                  <c:v>3.3830770965680566E-2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3-BB46-160B1EA02A6C}"/>
            </c:ext>
          </c:extLst>
        </c:ser>
        <c:ser>
          <c:idx val="1"/>
          <c:order val="1"/>
          <c:tx>
            <c:strRef>
              <c:f>'5. Network reliability'!$F$309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Wannon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reliability'!$F$310:$F$324</c:f>
              <c:numCache>
                <c:formatCode>_-* #,##0.000_-;\-* #,##0.000_-;_-* "-"??_-;_-@_-</c:formatCode>
                <c:ptCount val="15"/>
                <c:pt idx="0">
                  <c:v>0.35816917246262131</c:v>
                </c:pt>
                <c:pt idx="1">
                  <c:v>0.1901863826550019</c:v>
                </c:pt>
                <c:pt idx="2">
                  <c:v>0.12690191834473519</c:v>
                </c:pt>
                <c:pt idx="3">
                  <c:v>6.8907028516908719E-2</c:v>
                </c:pt>
                <c:pt idx="4">
                  <c:v>0.14974314543239584</c:v>
                </c:pt>
                <c:pt idx="5">
                  <c:v>9.540467482906663E-2</c:v>
                </c:pt>
                <c:pt idx="6">
                  <c:v>0.10277652335051465</c:v>
                </c:pt>
                <c:pt idx="7">
                  <c:v>0.15069025860392765</c:v>
                </c:pt>
                <c:pt idx="8">
                  <c:v>2.9688273132112815E-2</c:v>
                </c:pt>
                <c:pt idx="9">
                  <c:v>7.7434079145779836E-2</c:v>
                </c:pt>
                <c:pt idx="10">
                  <c:v>5.814589215995266E-2</c:v>
                </c:pt>
                <c:pt idx="11">
                  <c:v>1.3596193065941536E-2</c:v>
                </c:pt>
                <c:pt idx="12">
                  <c:v>1.2293318581351036E-2</c:v>
                </c:pt>
                <c:pt idx="13">
                  <c:v>2.182914242904219E-2</c:v>
                </c:pt>
                <c:pt idx="14">
                  <c:v>4.2502864323465277E-2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B-4523-BB46-160B1EA02A6C}"/>
            </c:ext>
          </c:extLst>
        </c:ser>
        <c:ser>
          <c:idx val="2"/>
          <c:order val="2"/>
          <c:tx>
            <c:strRef>
              <c:f>'5. Network reliability'!$G$309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Wannon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reliability'!$G$310:$G$324</c:f>
              <c:numCache>
                <c:formatCode>_-* #,##0.000_-;\-* #,##0.000_-;_-* "-"??_-;_-@_-</c:formatCode>
                <c:ptCount val="15"/>
                <c:pt idx="0">
                  <c:v>0.28727377190462511</c:v>
                </c:pt>
                <c:pt idx="1">
                  <c:v>0.12928248222365868</c:v>
                </c:pt>
                <c:pt idx="2">
                  <c:v>0.11203494483223082</c:v>
                </c:pt>
                <c:pt idx="3">
                  <c:v>9.1740714529108008E-2</c:v>
                </c:pt>
                <c:pt idx="4">
                  <c:v>0.10714889010272237</c:v>
                </c:pt>
                <c:pt idx="5">
                  <c:v>5.1867219917012451E-2</c:v>
                </c:pt>
                <c:pt idx="6">
                  <c:v>5.7420027501171061E-2</c:v>
                </c:pt>
                <c:pt idx="7">
                  <c:v>0.12463448540338432</c:v>
                </c:pt>
                <c:pt idx="8">
                  <c:v>2.6069671196272036E-2</c:v>
                </c:pt>
                <c:pt idx="9">
                  <c:v>4.0055276281268148E-2</c:v>
                </c:pt>
                <c:pt idx="10">
                  <c:v>6.2884549798604625E-2</c:v>
                </c:pt>
                <c:pt idx="11">
                  <c:v>1.6354202286614831E-2</c:v>
                </c:pt>
                <c:pt idx="12">
                  <c:v>4.1881057795859759E-2</c:v>
                </c:pt>
                <c:pt idx="13">
                  <c:v>2.4491711936648106E-2</c:v>
                </c:pt>
                <c:pt idx="14">
                  <c:v>1.0904927209610876E-2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B-4523-BB46-160B1EA02A6C}"/>
            </c:ext>
          </c:extLst>
        </c:ser>
        <c:ser>
          <c:idx val="3"/>
          <c:order val="3"/>
          <c:tx>
            <c:strRef>
              <c:f>'5. Network reliability'!$H$309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Wannon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reliability'!$H$310:$H$324</c:f>
              <c:numCache>
                <c:formatCode>_-* #,##0.000_-;\-* #,##0.000_-;_-* "-"??_-;_-@_-</c:formatCode>
                <c:ptCount val="15"/>
                <c:pt idx="0">
                  <c:v>0.2328856152512998</c:v>
                </c:pt>
                <c:pt idx="1">
                  <c:v>0.17080391710316556</c:v>
                </c:pt>
                <c:pt idx="2">
                  <c:v>9.2177792526224586E-2</c:v>
                </c:pt>
                <c:pt idx="3">
                  <c:v>0.1531433317759435</c:v>
                </c:pt>
                <c:pt idx="4">
                  <c:v>0.10383394359613587</c:v>
                </c:pt>
                <c:pt idx="5">
                  <c:v>4.5866884109672816E-2</c:v>
                </c:pt>
                <c:pt idx="6">
                  <c:v>4.5562104087361659E-2</c:v>
                </c:pt>
                <c:pt idx="7">
                  <c:v>0.10406811731315042</c:v>
                </c:pt>
                <c:pt idx="8">
                  <c:v>2.5972339458476722E-2</c:v>
                </c:pt>
                <c:pt idx="9">
                  <c:v>3.5510663062991971E-2</c:v>
                </c:pt>
                <c:pt idx="10">
                  <c:v>4.3152995505834409E-2</c:v>
                </c:pt>
                <c:pt idx="11">
                  <c:v>1.9091816953533455E-2</c:v>
                </c:pt>
                <c:pt idx="12">
                  <c:v>6.5154297222057692E-2</c:v>
                </c:pt>
                <c:pt idx="13">
                  <c:v>2.953775882667441E-2</c:v>
                </c:pt>
                <c:pt idx="14">
                  <c:v>1.2538286553583262E-2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B-4523-BB46-160B1EA02A6C}"/>
            </c:ext>
          </c:extLst>
        </c:ser>
        <c:ser>
          <c:idx val="4"/>
          <c:order val="4"/>
          <c:tx>
            <c:strRef>
              <c:f>'5. Network reliability'!$I$309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Barwon </c:v>
                </c:pt>
                <c:pt idx="3">
                  <c:v>Wannon </c:v>
                </c:pt>
                <c:pt idx="4">
                  <c:v>Yarra Valley </c:v>
                </c:pt>
                <c:pt idx="5">
                  <c:v>South Gippsland </c:v>
                </c:pt>
                <c:pt idx="6">
                  <c:v>Central Highlands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South East </c:v>
                </c:pt>
                <c:pt idx="11">
                  <c:v>Gippsland </c:v>
                </c:pt>
                <c:pt idx="12">
                  <c:v>Westernport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reliability'!$I$310:$I$324</c:f>
              <c:numCache>
                <c:formatCode>_-* #,##0.000_-;\-* #,##0.000_-;_-* "-"??_-;_-@_-</c:formatCode>
                <c:ptCount val="15"/>
                <c:pt idx="0">
                  <c:v>0.21833183760397551</c:v>
                </c:pt>
                <c:pt idx="1">
                  <c:v>0.19640429067835022</c:v>
                </c:pt>
                <c:pt idx="2">
                  <c:v>9.641458270563423E-2</c:v>
                </c:pt>
                <c:pt idx="3">
                  <c:v>9.0113285272914526E-2</c:v>
                </c:pt>
                <c:pt idx="4">
                  <c:v>8.5930833469160778E-2</c:v>
                </c:pt>
                <c:pt idx="5">
                  <c:v>7.5517293460202389E-2</c:v>
                </c:pt>
                <c:pt idx="6">
                  <c:v>5.7505139521844766E-2</c:v>
                </c:pt>
                <c:pt idx="7">
                  <c:v>5.5524708495280406E-2</c:v>
                </c:pt>
                <c:pt idx="8">
                  <c:v>4.1927368896342639E-2</c:v>
                </c:pt>
                <c:pt idx="9">
                  <c:v>4.082743603701687E-2</c:v>
                </c:pt>
                <c:pt idx="10">
                  <c:v>4.0713056591148662E-2</c:v>
                </c:pt>
                <c:pt idx="11">
                  <c:v>3.7630440131417073E-2</c:v>
                </c:pt>
                <c:pt idx="12">
                  <c:v>2.9029261495587554E-2</c:v>
                </c:pt>
                <c:pt idx="13">
                  <c:v>2.29949378975873E-2</c:v>
                </c:pt>
                <c:pt idx="14">
                  <c:v>7.0787690020705394E-3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5B-4523-BB46-160B1EA0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East Gippsland </c:v>
                </c:pt>
                <c:pt idx="3">
                  <c:v>GWMWater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North East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reliability'!$E$290:$E$304</c:f>
              <c:numCache>
                <c:formatCode>_-* #,##0.0_-;\-* #,##0.0_-;_-* "-"??_-;_-@_-</c:formatCode>
                <c:ptCount val="15"/>
                <c:pt idx="0">
                  <c:v>99.572649572649567</c:v>
                </c:pt>
                <c:pt idx="1">
                  <c:v>97.169811320754718</c:v>
                </c:pt>
                <c:pt idx="2">
                  <c:v>100</c:v>
                </c:pt>
                <c:pt idx="3">
                  <c:v>99.019607843137265</c:v>
                </c:pt>
                <c:pt idx="4">
                  <c:v>100</c:v>
                </c:pt>
                <c:pt idx="5">
                  <c:v>98.973230656398968</c:v>
                </c:pt>
                <c:pt idx="6">
                  <c:v>99.78586723768737</c:v>
                </c:pt>
                <c:pt idx="7">
                  <c:v>99.637681159420282</c:v>
                </c:pt>
                <c:pt idx="8">
                  <c:v>100</c:v>
                </c:pt>
                <c:pt idx="9">
                  <c:v>99.809160305343511</c:v>
                </c:pt>
                <c:pt idx="10">
                  <c:v>100</c:v>
                </c:pt>
                <c:pt idx="11">
                  <c:v>93.75</c:v>
                </c:pt>
                <c:pt idx="12">
                  <c:v>100</c:v>
                </c:pt>
                <c:pt idx="13">
                  <c:v>100</c:v>
                </c:pt>
                <c:pt idx="14">
                  <c:v>97.435897435897431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D-4214-A42F-E69B5125B116}"/>
            </c:ext>
          </c:extLst>
        </c:ser>
        <c:ser>
          <c:idx val="1"/>
          <c:order val="1"/>
          <c:tx>
            <c:strRef>
              <c:f>'5. Network reliability'!$F$289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East Gippsland </c:v>
                </c:pt>
                <c:pt idx="3">
                  <c:v>GWMWater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North East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reliability'!$F$290:$F$304</c:f>
              <c:numCache>
                <c:formatCode>_-* #,##0.0_-;\-* #,##0.0_-;_-* "-"??_-;_-@_-</c:formatCode>
                <c:ptCount val="15"/>
                <c:pt idx="0">
                  <c:v>98.423423423423429</c:v>
                </c:pt>
                <c:pt idx="1">
                  <c:v>96.575342465753423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99.809614469300328</c:v>
                </c:pt>
                <c:pt idx="6">
                  <c:v>100</c:v>
                </c:pt>
                <c:pt idx="7">
                  <c:v>99.236641221374043</c:v>
                </c:pt>
                <c:pt idx="8">
                  <c:v>100</c:v>
                </c:pt>
                <c:pt idx="9">
                  <c:v>99.753694581280783</c:v>
                </c:pt>
                <c:pt idx="10">
                  <c:v>100</c:v>
                </c:pt>
                <c:pt idx="11">
                  <c:v>100</c:v>
                </c:pt>
                <c:pt idx="12">
                  <c:v>95.161290322580655</c:v>
                </c:pt>
                <c:pt idx="13">
                  <c:v>98.181818181818187</c:v>
                </c:pt>
                <c:pt idx="14">
                  <c:v>95.454545454545453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D-4214-A42F-E69B5125B116}"/>
            </c:ext>
          </c:extLst>
        </c:ser>
        <c:ser>
          <c:idx val="2"/>
          <c:order val="2"/>
          <c:tx>
            <c:strRef>
              <c:f>'5. Network reliability'!$G$289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East Gippsland </c:v>
                </c:pt>
                <c:pt idx="3">
                  <c:v>GWMWater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North East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reliability'!$G$290:$G$304</c:f>
              <c:numCache>
                <c:formatCode>_-* #,##0.0_-;\-* #,##0.0_-;_-* "-"??_-;_-@_-</c:formatCode>
                <c:ptCount val="15"/>
                <c:pt idx="0">
                  <c:v>98.557692307692307</c:v>
                </c:pt>
                <c:pt idx="1">
                  <c:v>98.333333333333329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99.710312862108921</c:v>
                </c:pt>
                <c:pt idx="6">
                  <c:v>100</c:v>
                </c:pt>
                <c:pt idx="7">
                  <c:v>100</c:v>
                </c:pt>
                <c:pt idx="8">
                  <c:v>97.727272727272734</c:v>
                </c:pt>
                <c:pt idx="9">
                  <c:v>99.871299871299868</c:v>
                </c:pt>
                <c:pt idx="10">
                  <c:v>100</c:v>
                </c:pt>
                <c:pt idx="11">
                  <c:v>100</c:v>
                </c:pt>
                <c:pt idx="12">
                  <c:v>98.529411764705884</c:v>
                </c:pt>
                <c:pt idx="13">
                  <c:v>91.228070175438589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D-4214-A42F-E69B5125B116}"/>
            </c:ext>
          </c:extLst>
        </c:ser>
        <c:ser>
          <c:idx val="3"/>
          <c:order val="3"/>
          <c:tx>
            <c:strRef>
              <c:f>'5. Network reliability'!$H$289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East Gippsland </c:v>
                </c:pt>
                <c:pt idx="3">
                  <c:v>GWMWater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North East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reliability'!$H$290:$H$304</c:f>
              <c:numCache>
                <c:formatCode>_-* #,##0.0_-;\-* #,##0.0_-;_-* "-"??_-;_-@_-</c:formatCode>
                <c:ptCount val="15"/>
                <c:pt idx="0">
                  <c:v>99.483204134366915</c:v>
                </c:pt>
                <c:pt idx="1">
                  <c:v>95.762711864406782</c:v>
                </c:pt>
                <c:pt idx="2">
                  <c:v>97.368421052631575</c:v>
                </c:pt>
                <c:pt idx="3">
                  <c:v>93.805309734513273</c:v>
                </c:pt>
                <c:pt idx="4">
                  <c:v>94.117647058823522</c:v>
                </c:pt>
                <c:pt idx="5">
                  <c:v>99.764844209288654</c:v>
                </c:pt>
                <c:pt idx="6">
                  <c:v>100</c:v>
                </c:pt>
                <c:pt idx="7">
                  <c:v>99.410029498525077</c:v>
                </c:pt>
                <c:pt idx="8">
                  <c:v>98.214285714285708</c:v>
                </c:pt>
                <c:pt idx="9">
                  <c:v>99.066874027993777</c:v>
                </c:pt>
                <c:pt idx="10">
                  <c:v>100</c:v>
                </c:pt>
                <c:pt idx="11">
                  <c:v>100</c:v>
                </c:pt>
                <c:pt idx="12">
                  <c:v>97.368421052631575</c:v>
                </c:pt>
                <c:pt idx="13">
                  <c:v>81.818181818181827</c:v>
                </c:pt>
                <c:pt idx="1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D-4214-A42F-E69B5125B116}"/>
            </c:ext>
          </c:extLst>
        </c:ser>
        <c:ser>
          <c:idx val="4"/>
          <c:order val="4"/>
          <c:tx>
            <c:strRef>
              <c:f>'5. Network reliability'!$I$289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East Gippsland </c:v>
                </c:pt>
                <c:pt idx="3">
                  <c:v>GWMWater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South Gippsland </c:v>
                </c:pt>
                <c:pt idx="12">
                  <c:v>Wannon </c:v>
                </c:pt>
                <c:pt idx="13">
                  <c:v>North East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reliability'!$I$290:$I$304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99.746031746031747</c:v>
                </c:pt>
                <c:pt idx="6">
                  <c:v>99.656357388316152</c:v>
                </c:pt>
                <c:pt idx="7">
                  <c:v>99.649122807017548</c:v>
                </c:pt>
                <c:pt idx="8">
                  <c:v>98.82352941176471</c:v>
                </c:pt>
                <c:pt idx="9">
                  <c:v>98.362892223738058</c:v>
                </c:pt>
                <c:pt idx="10">
                  <c:v>96.428571428571431</c:v>
                </c:pt>
                <c:pt idx="11">
                  <c:v>96.296296296296291</c:v>
                </c:pt>
                <c:pt idx="12">
                  <c:v>90.476190476190482</c:v>
                </c:pt>
                <c:pt idx="13">
                  <c:v>79.66101694915254</c:v>
                </c:pt>
                <c:pt idx="14">
                  <c:v>72.222222222222214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2D-4214-A42F-E69B5125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Barwon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Wannon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reliability'!$E$250:$E$264</c:f>
              <c:numCache>
                <c:formatCode>_-* #,##0.0_-;\-* #,##0.0_-;_-* "-"??_-;_-@_-</c:formatCode>
                <c:ptCount val="15"/>
                <c:pt idx="0">
                  <c:v>43.19127564930406</c:v>
                </c:pt>
                <c:pt idx="1">
                  <c:v>32.641921397379917</c:v>
                </c:pt>
                <c:pt idx="2">
                  <c:v>42.391632304133559</c:v>
                </c:pt>
                <c:pt idx="3">
                  <c:v>22.563787679214574</c:v>
                </c:pt>
                <c:pt idx="4">
                  <c:v>18.809201623815969</c:v>
                </c:pt>
                <c:pt idx="5">
                  <c:v>20.54892357922661</c:v>
                </c:pt>
                <c:pt idx="6">
                  <c:v>14.564564564564563</c:v>
                </c:pt>
                <c:pt idx="7">
                  <c:v>22.255340288127172</c:v>
                </c:pt>
                <c:pt idx="8">
                  <c:v>18.487765671897034</c:v>
                </c:pt>
                <c:pt idx="9">
                  <c:v>13.821751701569701</c:v>
                </c:pt>
                <c:pt idx="10">
                  <c:v>10.61313111672824</c:v>
                </c:pt>
                <c:pt idx="11">
                  <c:v>9.154329366457274</c:v>
                </c:pt>
                <c:pt idx="12">
                  <c:v>6.8887634105025413</c:v>
                </c:pt>
                <c:pt idx="13">
                  <c:v>3.6288232244686367</c:v>
                </c:pt>
                <c:pt idx="14">
                  <c:v>7.7868852459016393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B5C-8E18-F5EF23E3190D}"/>
            </c:ext>
          </c:extLst>
        </c:ser>
        <c:ser>
          <c:idx val="1"/>
          <c:order val="1"/>
          <c:tx>
            <c:strRef>
              <c:f>'5. Network reliability'!$F$249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Barwon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Wannon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reliability'!$F$250:$F$264</c:f>
              <c:numCache>
                <c:formatCode>_-* #,##0.0_-;\-* #,##0.0_-;_-* "-"??_-;_-@_-</c:formatCode>
                <c:ptCount val="15"/>
                <c:pt idx="0">
                  <c:v>50.522398740518106</c:v>
                </c:pt>
                <c:pt idx="1">
                  <c:v>29.745245783997131</c:v>
                </c:pt>
                <c:pt idx="2">
                  <c:v>32.295603739805053</c:v>
                </c:pt>
                <c:pt idx="3">
                  <c:v>19.164197823151888</c:v>
                </c:pt>
                <c:pt idx="4">
                  <c:v>19.722038385175381</c:v>
                </c:pt>
                <c:pt idx="5">
                  <c:v>16.530092534227578</c:v>
                </c:pt>
                <c:pt idx="6">
                  <c:v>17.327459618208515</c:v>
                </c:pt>
                <c:pt idx="7">
                  <c:v>17.779835401080579</c:v>
                </c:pt>
                <c:pt idx="8">
                  <c:v>16.975121666773308</c:v>
                </c:pt>
                <c:pt idx="9">
                  <c:v>14.970501474926253</c:v>
                </c:pt>
                <c:pt idx="10">
                  <c:v>10.614948721018397</c:v>
                </c:pt>
                <c:pt idx="11">
                  <c:v>8.1097098179474116</c:v>
                </c:pt>
                <c:pt idx="12">
                  <c:v>1.5008337965536409</c:v>
                </c:pt>
                <c:pt idx="13">
                  <c:v>5.3832350679312997</c:v>
                </c:pt>
                <c:pt idx="14">
                  <c:v>7.0748299319727899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B-4B5C-8E18-F5EF23E3190D}"/>
            </c:ext>
          </c:extLst>
        </c:ser>
        <c:ser>
          <c:idx val="2"/>
          <c:order val="2"/>
          <c:tx>
            <c:strRef>
              <c:f>'5. Network reliability'!$G$249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Barwon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Wannon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reliability'!$G$250:$G$264</c:f>
              <c:numCache>
                <c:formatCode>_-* #,##0.0_-;\-* #,##0.0_-;_-* "-"??_-;_-@_-</c:formatCode>
                <c:ptCount val="15"/>
                <c:pt idx="0">
                  <c:v>43.819583214387663</c:v>
                </c:pt>
                <c:pt idx="1">
                  <c:v>26.799007444168733</c:v>
                </c:pt>
                <c:pt idx="2">
                  <c:v>27.597860869668217</c:v>
                </c:pt>
                <c:pt idx="3">
                  <c:v>16.93169582247468</c:v>
                </c:pt>
                <c:pt idx="4">
                  <c:v>16.688144329896907</c:v>
                </c:pt>
                <c:pt idx="5">
                  <c:v>16.118578409294045</c:v>
                </c:pt>
                <c:pt idx="6">
                  <c:v>16.981132075471699</c:v>
                </c:pt>
                <c:pt idx="7">
                  <c:v>20.682926829268293</c:v>
                </c:pt>
                <c:pt idx="8">
                  <c:v>8.9523809523809526</c:v>
                </c:pt>
                <c:pt idx="9">
                  <c:v>10.706482155863073</c:v>
                </c:pt>
                <c:pt idx="10">
                  <c:v>9.7255512191449025</c:v>
                </c:pt>
                <c:pt idx="11">
                  <c:v>5.2415210688591989</c:v>
                </c:pt>
                <c:pt idx="12">
                  <c:v>3.6703540029045101</c:v>
                </c:pt>
                <c:pt idx="13">
                  <c:v>7.6316458916306287</c:v>
                </c:pt>
                <c:pt idx="14">
                  <c:v>5.4054054054054053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B-4B5C-8E18-F5EF23E3190D}"/>
            </c:ext>
          </c:extLst>
        </c:ser>
        <c:ser>
          <c:idx val="3"/>
          <c:order val="3"/>
          <c:tx>
            <c:strRef>
              <c:f>'5. Network reliability'!$H$249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Barwon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Wannon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reliability'!$H$250:$H$264</c:f>
              <c:numCache>
                <c:formatCode>_-* #,##0.0_-;\-* #,##0.0_-;_-* "-"??_-;_-@_-</c:formatCode>
                <c:ptCount val="15"/>
                <c:pt idx="0">
                  <c:v>43.612830613393363</c:v>
                </c:pt>
                <c:pt idx="1">
                  <c:v>23.53146853146853</c:v>
                </c:pt>
                <c:pt idx="2">
                  <c:v>28.785626474593641</c:v>
                </c:pt>
                <c:pt idx="3">
                  <c:v>15.614343931746482</c:v>
                </c:pt>
                <c:pt idx="4">
                  <c:v>16.446955430006277</c:v>
                </c:pt>
                <c:pt idx="5">
                  <c:v>14.346366508688785</c:v>
                </c:pt>
                <c:pt idx="6">
                  <c:v>11.925287356321839</c:v>
                </c:pt>
                <c:pt idx="7">
                  <c:v>16.149559382170885</c:v>
                </c:pt>
                <c:pt idx="8">
                  <c:v>7.8651685393258424</c:v>
                </c:pt>
                <c:pt idx="9">
                  <c:v>10.215827338129497</c:v>
                </c:pt>
                <c:pt idx="10">
                  <c:v>9.3797811896945422</c:v>
                </c:pt>
                <c:pt idx="11">
                  <c:v>7.0159261523658696</c:v>
                </c:pt>
                <c:pt idx="12">
                  <c:v>4.1916167664670656</c:v>
                </c:pt>
                <c:pt idx="13">
                  <c:v>4.5340050377833752</c:v>
                </c:pt>
                <c:pt idx="14">
                  <c:v>3.6232856491049148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B-4B5C-8E18-F5EF23E3190D}"/>
            </c:ext>
          </c:extLst>
        </c:ser>
        <c:ser>
          <c:idx val="4"/>
          <c:order val="4"/>
          <c:tx>
            <c:strRef>
              <c:f>'5. Network reliability'!$I$249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Barwon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Wannon </c:v>
                </c:pt>
                <c:pt idx="12">
                  <c:v>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reliability'!$I$250:$I$264</c:f>
              <c:numCache>
                <c:formatCode>_-* #,##0.0_-;\-* #,##0.0_-;_-* "-"??_-;_-@_-</c:formatCode>
                <c:ptCount val="15"/>
                <c:pt idx="0">
                  <c:v>39.748075577326802</c:v>
                </c:pt>
                <c:pt idx="1">
                  <c:v>28.177747158112297</c:v>
                </c:pt>
                <c:pt idx="2">
                  <c:v>25.808003078106967</c:v>
                </c:pt>
                <c:pt idx="3">
                  <c:v>17.363376472402464</c:v>
                </c:pt>
                <c:pt idx="4">
                  <c:v>15.055762081784389</c:v>
                </c:pt>
                <c:pt idx="5">
                  <c:v>14.673435516938396</c:v>
                </c:pt>
                <c:pt idx="6">
                  <c:v>12.802275960170698</c:v>
                </c:pt>
                <c:pt idx="7">
                  <c:v>11.779180893882456</c:v>
                </c:pt>
                <c:pt idx="8">
                  <c:v>11.338289962825279</c:v>
                </c:pt>
                <c:pt idx="9">
                  <c:v>8.5998578535891959</c:v>
                </c:pt>
                <c:pt idx="10">
                  <c:v>7.6525470858949172</c:v>
                </c:pt>
                <c:pt idx="11">
                  <c:v>6.7466274303981209</c:v>
                </c:pt>
                <c:pt idx="12">
                  <c:v>4.9146683949017067</c:v>
                </c:pt>
                <c:pt idx="13">
                  <c:v>3.4808552958727002</c:v>
                </c:pt>
                <c:pt idx="14">
                  <c:v>3.0544488711819389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B-4B5C-8E18-F5EF23E3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Lower Murray </c:v>
                </c:pt>
                <c:pt idx="2">
                  <c:v>Coliban </c:v>
                </c:pt>
                <c:pt idx="3">
                  <c:v>Westernport </c:v>
                </c:pt>
                <c:pt idx="4">
                  <c:v>South East 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Yarra Valley </c:v>
                </c:pt>
                <c:pt idx="8">
                  <c:v>Barwon </c:v>
                </c:pt>
                <c:pt idx="9">
                  <c:v>GWMWater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Wannon </c:v>
                </c:pt>
                <c:pt idx="13">
                  <c:v>Goulburn Valley </c:v>
                </c:pt>
                <c:pt idx="14">
                  <c:v>Greater Western</c:v>
                </c:pt>
              </c:strCache>
            </c:strRef>
          </c:cat>
          <c:val>
            <c:numRef>
              <c:f>'5. Network reliability'!$E$230:$E$244</c:f>
              <c:numCache>
                <c:formatCode>_(* #,##0.00_);_(* \(#,##0.00\);_(* "-"??_);_(@_)</c:formatCode>
                <c:ptCount val="15"/>
                <c:pt idx="0">
                  <c:v>98.888888888888886</c:v>
                </c:pt>
                <c:pt idx="1">
                  <c:v>95.918367346938766</c:v>
                </c:pt>
                <c:pt idx="2">
                  <c:v>99.236641221374043</c:v>
                </c:pt>
                <c:pt idx="3">
                  <c:v>96.825396825396822</c:v>
                </c:pt>
                <c:pt idx="4">
                  <c:v>97.038642109064639</c:v>
                </c:pt>
                <c:pt idx="5">
                  <c:v>97.160883280757091</c:v>
                </c:pt>
                <c:pt idx="6">
                  <c:v>95.238095238095227</c:v>
                </c:pt>
                <c:pt idx="7">
                  <c:v>97.690387016229721</c:v>
                </c:pt>
                <c:pt idx="8">
                  <c:v>97.321428571428569</c:v>
                </c:pt>
                <c:pt idx="9">
                  <c:v>97.946611909650926</c:v>
                </c:pt>
                <c:pt idx="10">
                  <c:v>96.916299559471369</c:v>
                </c:pt>
                <c:pt idx="11">
                  <c:v>94.791666666666657</c:v>
                </c:pt>
                <c:pt idx="12">
                  <c:v>97.647058823529406</c:v>
                </c:pt>
                <c:pt idx="13">
                  <c:v>94.179894179894177</c:v>
                </c:pt>
                <c:pt idx="14">
                  <c:v>97.0718232044199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CC8-9347-AAC59B5E5727}"/>
            </c:ext>
          </c:extLst>
        </c:ser>
        <c:ser>
          <c:idx val="1"/>
          <c:order val="1"/>
          <c:tx>
            <c:strRef>
              <c:f>'5. Network reliability'!$F$229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Lower Murray </c:v>
                </c:pt>
                <c:pt idx="2">
                  <c:v>Coliban </c:v>
                </c:pt>
                <c:pt idx="3">
                  <c:v>Westernport </c:v>
                </c:pt>
                <c:pt idx="4">
                  <c:v>South East 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Yarra Valley </c:v>
                </c:pt>
                <c:pt idx="8">
                  <c:v>Barwon </c:v>
                </c:pt>
                <c:pt idx="9">
                  <c:v>GWMWater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Wannon </c:v>
                </c:pt>
                <c:pt idx="13">
                  <c:v>Goulburn Valley </c:v>
                </c:pt>
                <c:pt idx="14">
                  <c:v>Greater Western</c:v>
                </c:pt>
              </c:strCache>
            </c:strRef>
          </c:cat>
          <c:val>
            <c:numRef>
              <c:f>'5. Network reliability'!$F$230:$F$244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98.312236286919827</c:v>
                </c:pt>
                <c:pt idx="3">
                  <c:v>100</c:v>
                </c:pt>
                <c:pt idx="4">
                  <c:v>98.161607524583147</c:v>
                </c:pt>
                <c:pt idx="5">
                  <c:v>98.503740648379051</c:v>
                </c:pt>
                <c:pt idx="6">
                  <c:v>98.666666666666671</c:v>
                </c:pt>
                <c:pt idx="7">
                  <c:v>98.953001395998143</c:v>
                </c:pt>
                <c:pt idx="8">
                  <c:v>93.429158110882966</c:v>
                </c:pt>
                <c:pt idx="9">
                  <c:v>97.84688995215312</c:v>
                </c:pt>
                <c:pt idx="10">
                  <c:v>98.395721925133699</c:v>
                </c:pt>
                <c:pt idx="11">
                  <c:v>93.822393822393821</c:v>
                </c:pt>
                <c:pt idx="12">
                  <c:v>90.990990990990994</c:v>
                </c:pt>
                <c:pt idx="13">
                  <c:v>95.33898305084746</c:v>
                </c:pt>
                <c:pt idx="14">
                  <c:v>97.4964234620887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CC8-9347-AAC59B5E5727}"/>
            </c:ext>
          </c:extLst>
        </c:ser>
        <c:ser>
          <c:idx val="2"/>
          <c:order val="2"/>
          <c:tx>
            <c:strRef>
              <c:f>'5. Network reliability'!$G$229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Lower Murray </c:v>
                </c:pt>
                <c:pt idx="2">
                  <c:v>Coliban </c:v>
                </c:pt>
                <c:pt idx="3">
                  <c:v>Westernport </c:v>
                </c:pt>
                <c:pt idx="4">
                  <c:v>South East 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Yarra Valley </c:v>
                </c:pt>
                <c:pt idx="8">
                  <c:v>Barwon </c:v>
                </c:pt>
                <c:pt idx="9">
                  <c:v>GWMWater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Wannon </c:v>
                </c:pt>
                <c:pt idx="13">
                  <c:v>Goulburn Valley </c:v>
                </c:pt>
                <c:pt idx="14">
                  <c:v>Greater Western</c:v>
                </c:pt>
              </c:strCache>
            </c:strRef>
          </c:cat>
          <c:val>
            <c:numRef>
              <c:f>'5. Network reliability'!$G$230:$G$244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97.972972972972968</c:v>
                </c:pt>
                <c:pt idx="2">
                  <c:v>99.285714285714292</c:v>
                </c:pt>
                <c:pt idx="3">
                  <c:v>97.560975609756099</c:v>
                </c:pt>
                <c:pt idx="4">
                  <c:v>98.017537171178034</c:v>
                </c:pt>
                <c:pt idx="5">
                  <c:v>98.879551820728295</c:v>
                </c:pt>
                <c:pt idx="6">
                  <c:v>100</c:v>
                </c:pt>
                <c:pt idx="7">
                  <c:v>96.778378378378378</c:v>
                </c:pt>
                <c:pt idx="8">
                  <c:v>95.008319467554088</c:v>
                </c:pt>
                <c:pt idx="9">
                  <c:v>99.019607843137265</c:v>
                </c:pt>
                <c:pt idx="10">
                  <c:v>98.484848484848484</c:v>
                </c:pt>
                <c:pt idx="11">
                  <c:v>95.222929936305732</c:v>
                </c:pt>
                <c:pt idx="12">
                  <c:v>91.411042944785279</c:v>
                </c:pt>
                <c:pt idx="13">
                  <c:v>95.6</c:v>
                </c:pt>
                <c:pt idx="14">
                  <c:v>96.739130434782609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CC8-9347-AAC59B5E5727}"/>
            </c:ext>
          </c:extLst>
        </c:ser>
        <c:ser>
          <c:idx val="3"/>
          <c:order val="3"/>
          <c:tx>
            <c:strRef>
              <c:f>'5. Network reliability'!$H$229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Lower Murray </c:v>
                </c:pt>
                <c:pt idx="2">
                  <c:v>Coliban </c:v>
                </c:pt>
                <c:pt idx="3">
                  <c:v>Westernport </c:v>
                </c:pt>
                <c:pt idx="4">
                  <c:v>South East 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Yarra Valley </c:v>
                </c:pt>
                <c:pt idx="8">
                  <c:v>Barwon </c:v>
                </c:pt>
                <c:pt idx="9">
                  <c:v>GWMWater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Wannon </c:v>
                </c:pt>
                <c:pt idx="13">
                  <c:v>Goulburn Valley </c:v>
                </c:pt>
                <c:pt idx="14">
                  <c:v>Greater Western</c:v>
                </c:pt>
              </c:strCache>
            </c:strRef>
          </c:cat>
          <c:val>
            <c:numRef>
              <c:f>'5. Network reliability'!$H$230:$H$244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99.324324324324323</c:v>
                </c:pt>
                <c:pt idx="2">
                  <c:v>98.555956678700369</c:v>
                </c:pt>
                <c:pt idx="3">
                  <c:v>100</c:v>
                </c:pt>
                <c:pt idx="4">
                  <c:v>97.33777038269551</c:v>
                </c:pt>
                <c:pt idx="5">
                  <c:v>97.023809523809518</c:v>
                </c:pt>
                <c:pt idx="6">
                  <c:v>98.611111111111114</c:v>
                </c:pt>
                <c:pt idx="7">
                  <c:v>97.083427537870222</c:v>
                </c:pt>
                <c:pt idx="8">
                  <c:v>96.206896551724142</c:v>
                </c:pt>
                <c:pt idx="9">
                  <c:v>97.885835095137423</c:v>
                </c:pt>
                <c:pt idx="10">
                  <c:v>98.333333333333329</c:v>
                </c:pt>
                <c:pt idx="11">
                  <c:v>95.497630331753555</c:v>
                </c:pt>
                <c:pt idx="12">
                  <c:v>88.111888111888121</c:v>
                </c:pt>
                <c:pt idx="13">
                  <c:v>97.340425531914903</c:v>
                </c:pt>
                <c:pt idx="14">
                  <c:v>94.018296973961995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C-4CC8-9347-AAC59B5E5727}"/>
            </c:ext>
          </c:extLst>
        </c:ser>
        <c:ser>
          <c:idx val="4"/>
          <c:order val="4"/>
          <c:tx>
            <c:strRef>
              <c:f>'5. Network reliability'!$I$229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Lower Murray </c:v>
                </c:pt>
                <c:pt idx="2">
                  <c:v>Coliban </c:v>
                </c:pt>
                <c:pt idx="3">
                  <c:v>Westernport </c:v>
                </c:pt>
                <c:pt idx="4">
                  <c:v>South East 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Yarra Valley </c:v>
                </c:pt>
                <c:pt idx="8">
                  <c:v>Barwon </c:v>
                </c:pt>
                <c:pt idx="9">
                  <c:v>GWMWater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Wannon </c:v>
                </c:pt>
                <c:pt idx="13">
                  <c:v>Goulburn Valley </c:v>
                </c:pt>
                <c:pt idx="14">
                  <c:v>Greater Western</c:v>
                </c:pt>
              </c:strCache>
            </c:strRef>
          </c:cat>
          <c:val>
            <c:numRef>
              <c:f>'5. Network reliability'!$I$230:$I$244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98.82352941176471</c:v>
                </c:pt>
                <c:pt idx="2">
                  <c:v>98.639455782312922</c:v>
                </c:pt>
                <c:pt idx="3">
                  <c:v>98.571428571428584</c:v>
                </c:pt>
                <c:pt idx="4">
                  <c:v>98.149983481995378</c:v>
                </c:pt>
                <c:pt idx="5">
                  <c:v>98.09264305177112</c:v>
                </c:pt>
                <c:pt idx="6">
                  <c:v>97.647058823529406</c:v>
                </c:pt>
                <c:pt idx="7">
                  <c:v>97.632252559726965</c:v>
                </c:pt>
                <c:pt idx="8">
                  <c:v>97.31543624161074</c:v>
                </c:pt>
                <c:pt idx="9">
                  <c:v>96.818181818181813</c:v>
                </c:pt>
                <c:pt idx="10">
                  <c:v>95.774647887323937</c:v>
                </c:pt>
                <c:pt idx="11">
                  <c:v>95.3125</c:v>
                </c:pt>
                <c:pt idx="12">
                  <c:v>94.705882352941174</c:v>
                </c:pt>
                <c:pt idx="13">
                  <c:v>94.701986754966882</c:v>
                </c:pt>
                <c:pt idx="14">
                  <c:v>89.237137788290951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C-4CC8-9347-AAC59B5E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South East </c:v>
                </c:pt>
                <c:pt idx="3">
                  <c:v>Coliban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Greater Western</c:v>
                </c:pt>
                <c:pt idx="7">
                  <c:v>Barwon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Wannon </c:v>
                </c:pt>
                <c:pt idx="11">
                  <c:v>Lower Murray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reliability'!$E$170:$E$184</c:f>
              <c:numCache>
                <c:formatCode>_-* #,##0.0_-;\-* #,##0.0_-;_-* "-"??_-;_-@_-</c:formatCode>
                <c:ptCount val="15"/>
                <c:pt idx="0">
                  <c:v>29.9</c:v>
                </c:pt>
                <c:pt idx="1">
                  <c:v>30.692307692307693</c:v>
                </c:pt>
                <c:pt idx="2">
                  <c:v>51.380658436213992</c:v>
                </c:pt>
                <c:pt idx="3">
                  <c:v>52.411347517730498</c:v>
                </c:pt>
                <c:pt idx="4">
                  <c:v>25.554166666666678</c:v>
                </c:pt>
                <c:pt idx="5">
                  <c:v>48.203252032520325</c:v>
                </c:pt>
                <c:pt idx="6">
                  <c:v>51.225000000000001</c:v>
                </c:pt>
                <c:pt idx="7">
                  <c:v>41.185430463576161</c:v>
                </c:pt>
                <c:pt idx="8">
                  <c:v>14</c:v>
                </c:pt>
                <c:pt idx="9">
                  <c:v>34.100540540540543</c:v>
                </c:pt>
                <c:pt idx="10">
                  <c:v>7.35</c:v>
                </c:pt>
                <c:pt idx="11">
                  <c:v>17.391304347826086</c:v>
                </c:pt>
                <c:pt idx="12">
                  <c:v>31.142857142857142</c:v>
                </c:pt>
                <c:pt idx="13">
                  <c:v>15.352941176470589</c:v>
                </c:pt>
                <c:pt idx="14">
                  <c:v>55.666666666666664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79A-BA4B-B5FE1A10B6E3}"/>
            </c:ext>
          </c:extLst>
        </c:ser>
        <c:ser>
          <c:idx val="1"/>
          <c:order val="1"/>
          <c:tx>
            <c:strRef>
              <c:f>'5. Network reliability'!$F$169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South East </c:v>
                </c:pt>
                <c:pt idx="3">
                  <c:v>Coliban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Greater Western</c:v>
                </c:pt>
                <c:pt idx="7">
                  <c:v>Barwon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Wannon </c:v>
                </c:pt>
                <c:pt idx="11">
                  <c:v>Lower Murray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reliability'!$F$170:$F$184</c:f>
              <c:numCache>
                <c:formatCode>_-* #,##0.0_-;\-* #,##0.0_-;_-* "-"??_-;_-@_-</c:formatCode>
                <c:ptCount val="15"/>
                <c:pt idx="0">
                  <c:v>20</c:v>
                </c:pt>
                <c:pt idx="1">
                  <c:v>34.75</c:v>
                </c:pt>
                <c:pt idx="2">
                  <c:v>54.659638554216869</c:v>
                </c:pt>
                <c:pt idx="3">
                  <c:v>59.75</c:v>
                </c:pt>
                <c:pt idx="4">
                  <c:v>34.5</c:v>
                </c:pt>
                <c:pt idx="5">
                  <c:v>58.673469387755105</c:v>
                </c:pt>
                <c:pt idx="6">
                  <c:v>107.69847328244275</c:v>
                </c:pt>
                <c:pt idx="7">
                  <c:v>36.349693251533743</c:v>
                </c:pt>
                <c:pt idx="8">
                  <c:v>21.25</c:v>
                </c:pt>
                <c:pt idx="9">
                  <c:v>31.751315789473683</c:v>
                </c:pt>
                <c:pt idx="10">
                  <c:v>35.586206896551722</c:v>
                </c:pt>
                <c:pt idx="11">
                  <c:v>15.938461538461539</c:v>
                </c:pt>
                <c:pt idx="12">
                  <c:v>20.604651162790699</c:v>
                </c:pt>
                <c:pt idx="13">
                  <c:v>23.45</c:v>
                </c:pt>
                <c:pt idx="1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479A-BA4B-B5FE1A10B6E3}"/>
            </c:ext>
          </c:extLst>
        </c:ser>
        <c:ser>
          <c:idx val="2"/>
          <c:order val="2"/>
          <c:tx>
            <c:strRef>
              <c:f>'5. Network reliability'!$G$169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South East </c:v>
                </c:pt>
                <c:pt idx="3">
                  <c:v>Coliban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Greater Western</c:v>
                </c:pt>
                <c:pt idx="7">
                  <c:v>Barwon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Wannon </c:v>
                </c:pt>
                <c:pt idx="11">
                  <c:v>Lower Murray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reliability'!$G$170:$G$184</c:f>
              <c:numCache>
                <c:formatCode>_-* #,##0.0_-;\-* #,##0.0_-;_-* "-"??_-;_-@_-</c:formatCode>
                <c:ptCount val="15"/>
                <c:pt idx="0">
                  <c:v>14.153846153846153</c:v>
                </c:pt>
                <c:pt idx="1">
                  <c:v>64.057142857142864</c:v>
                </c:pt>
                <c:pt idx="2">
                  <c:v>58.800486618004868</c:v>
                </c:pt>
                <c:pt idx="3">
                  <c:v>57.270270270270274</c:v>
                </c:pt>
                <c:pt idx="4">
                  <c:v>30.246875000000006</c:v>
                </c:pt>
                <c:pt idx="5">
                  <c:v>36.396551724137929</c:v>
                </c:pt>
                <c:pt idx="6">
                  <c:v>40.290836653386457</c:v>
                </c:pt>
                <c:pt idx="7">
                  <c:v>35.758426966292134</c:v>
                </c:pt>
                <c:pt idx="8">
                  <c:v>35</c:v>
                </c:pt>
                <c:pt idx="9">
                  <c:v>32.462668298653611</c:v>
                </c:pt>
                <c:pt idx="10">
                  <c:v>30.583333333333332</c:v>
                </c:pt>
                <c:pt idx="11">
                  <c:v>14.847457627118644</c:v>
                </c:pt>
                <c:pt idx="12">
                  <c:v>29.6</c:v>
                </c:pt>
                <c:pt idx="13">
                  <c:v>24.266666666666666</c:v>
                </c:pt>
                <c:pt idx="14">
                  <c:v>43.875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E-479A-BA4B-B5FE1A10B6E3}"/>
            </c:ext>
          </c:extLst>
        </c:ser>
        <c:ser>
          <c:idx val="3"/>
          <c:order val="3"/>
          <c:tx>
            <c:strRef>
              <c:f>'5. Network reliability'!$H$169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South East </c:v>
                </c:pt>
                <c:pt idx="3">
                  <c:v>Coliban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Greater Western</c:v>
                </c:pt>
                <c:pt idx="7">
                  <c:v>Barwon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Wannon </c:v>
                </c:pt>
                <c:pt idx="11">
                  <c:v>Lower Murray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reliability'!$H$170:$H$184</c:f>
              <c:numCache>
                <c:formatCode>_-* #,##0.0_-;\-* #,##0.0_-;_-* "-"??_-;_-@_-</c:formatCode>
                <c:ptCount val="15"/>
                <c:pt idx="0">
                  <c:v>41.888888888888886</c:v>
                </c:pt>
                <c:pt idx="1">
                  <c:v>39.18181818181818</c:v>
                </c:pt>
                <c:pt idx="2">
                  <c:v>61.381818181818183</c:v>
                </c:pt>
                <c:pt idx="3">
                  <c:v>68.396551724137936</c:v>
                </c:pt>
                <c:pt idx="4">
                  <c:v>73.57692307692308</c:v>
                </c:pt>
                <c:pt idx="5">
                  <c:v>34.491525423728817</c:v>
                </c:pt>
                <c:pt idx="6">
                  <c:v>107.88888888888889</c:v>
                </c:pt>
                <c:pt idx="7">
                  <c:v>34.88356164383562</c:v>
                </c:pt>
                <c:pt idx="8">
                  <c:v>49</c:v>
                </c:pt>
                <c:pt idx="9">
                  <c:v>36.428571428571431</c:v>
                </c:pt>
                <c:pt idx="10">
                  <c:v>29.741935483870968</c:v>
                </c:pt>
                <c:pt idx="11">
                  <c:v>15.85</c:v>
                </c:pt>
                <c:pt idx="12">
                  <c:v>30.888888888888889</c:v>
                </c:pt>
                <c:pt idx="13">
                  <c:v>25.383333333333333</c:v>
                </c:pt>
                <c:pt idx="1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79A-BA4B-B5FE1A10B6E3}"/>
            </c:ext>
          </c:extLst>
        </c:ser>
        <c:ser>
          <c:idx val="4"/>
          <c:order val="4"/>
          <c:tx>
            <c:strRef>
              <c:f>'5. Network reliability'!$I$169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North East </c:v>
                </c:pt>
                <c:pt idx="1">
                  <c:v>Westernport </c:v>
                </c:pt>
                <c:pt idx="2">
                  <c:v>South East </c:v>
                </c:pt>
                <c:pt idx="3">
                  <c:v>Coliban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Greater Western</c:v>
                </c:pt>
                <c:pt idx="7">
                  <c:v>Barwon </c:v>
                </c:pt>
                <c:pt idx="8">
                  <c:v>East Gippsland </c:v>
                </c:pt>
                <c:pt idx="9">
                  <c:v>Yarra Valley </c:v>
                </c:pt>
                <c:pt idx="10">
                  <c:v>Wannon </c:v>
                </c:pt>
                <c:pt idx="11">
                  <c:v>Lower Murray </c:v>
                </c:pt>
                <c:pt idx="12">
                  <c:v>GWMWater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reliability'!$I$170:$I$184</c:f>
              <c:numCache>
                <c:formatCode>_-* #,##0.0_-;\-* #,##0.0_-;_-* "-"??_-;_-@_-</c:formatCode>
                <c:ptCount val="15"/>
                <c:pt idx="0">
                  <c:v>117.45454545454545</c:v>
                </c:pt>
                <c:pt idx="1">
                  <c:v>52.428571428571431</c:v>
                </c:pt>
                <c:pt idx="2">
                  <c:v>51.994428969359333</c:v>
                </c:pt>
                <c:pt idx="3">
                  <c:v>45.166666666666664</c:v>
                </c:pt>
                <c:pt idx="4">
                  <c:v>41.78125</c:v>
                </c:pt>
                <c:pt idx="5">
                  <c:v>41.698412698412696</c:v>
                </c:pt>
                <c:pt idx="6">
                  <c:v>39.839826839826841</c:v>
                </c:pt>
                <c:pt idx="7">
                  <c:v>39.696629213483149</c:v>
                </c:pt>
                <c:pt idx="8">
                  <c:v>39.5</c:v>
                </c:pt>
                <c:pt idx="9">
                  <c:v>35.616969696969697</c:v>
                </c:pt>
                <c:pt idx="10">
                  <c:v>33.772727272727273</c:v>
                </c:pt>
                <c:pt idx="11">
                  <c:v>31.239436619718308</c:v>
                </c:pt>
                <c:pt idx="12">
                  <c:v>28.864150943396226</c:v>
                </c:pt>
                <c:pt idx="13">
                  <c:v>24.423076923076923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E-479A-BA4B-B5FE1A10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Lower Murray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Wannon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reliability'!$E$130:$E$144</c:f>
              <c:numCache>
                <c:formatCode>_-* #,##0.0_-;\-* #,##0.0_-;_-* "-"??_-;_-@_-</c:formatCode>
                <c:ptCount val="15"/>
                <c:pt idx="0">
                  <c:v>45.238438265379628</c:v>
                </c:pt>
                <c:pt idx="1">
                  <c:v>43.832435444919184</c:v>
                </c:pt>
                <c:pt idx="2">
                  <c:v>25.124265702666065</c:v>
                </c:pt>
                <c:pt idx="3">
                  <c:v>26.326530612244898</c:v>
                </c:pt>
                <c:pt idx="4">
                  <c:v>24.059139784946236</c:v>
                </c:pt>
                <c:pt idx="5">
                  <c:v>29.462055715658021</c:v>
                </c:pt>
                <c:pt idx="6">
                  <c:v>26.375054135989608</c:v>
                </c:pt>
                <c:pt idx="7">
                  <c:v>31.053626836392834</c:v>
                </c:pt>
                <c:pt idx="8">
                  <c:v>20.489155514536225</c:v>
                </c:pt>
                <c:pt idx="9">
                  <c:v>19.72265023112481</c:v>
                </c:pt>
                <c:pt idx="10">
                  <c:v>8.3160083160083165</c:v>
                </c:pt>
                <c:pt idx="11">
                  <c:v>15.444246270961829</c:v>
                </c:pt>
                <c:pt idx="12">
                  <c:v>13.694663304335233</c:v>
                </c:pt>
                <c:pt idx="13">
                  <c:v>6.1111111111111107</c:v>
                </c:pt>
                <c:pt idx="14">
                  <c:v>13.158662697844212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D17-82F5-C21988973B28}"/>
            </c:ext>
          </c:extLst>
        </c:ser>
        <c:ser>
          <c:idx val="1"/>
          <c:order val="1"/>
          <c:tx>
            <c:strRef>
              <c:f>'5. Network reliability'!$F$129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Lower Murray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Wannon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reliability'!$F$130:$F$144</c:f>
              <c:numCache>
                <c:formatCode>_-* #,##0.0_-;\-* #,##0.0_-;_-* "-"??_-;_-@_-</c:formatCode>
                <c:ptCount val="15"/>
                <c:pt idx="0">
                  <c:v>41.72061573874263</c:v>
                </c:pt>
                <c:pt idx="1">
                  <c:v>28.61467889908257</c:v>
                </c:pt>
                <c:pt idx="2">
                  <c:v>21.616206589492432</c:v>
                </c:pt>
                <c:pt idx="3">
                  <c:v>19.571865443425075</c:v>
                </c:pt>
                <c:pt idx="4">
                  <c:v>22.172989873542097</c:v>
                </c:pt>
                <c:pt idx="5">
                  <c:v>22.145790593347922</c:v>
                </c:pt>
                <c:pt idx="6">
                  <c:v>21.476590946261179</c:v>
                </c:pt>
                <c:pt idx="7">
                  <c:v>18.582319308019351</c:v>
                </c:pt>
                <c:pt idx="8">
                  <c:v>19.708029197080293</c:v>
                </c:pt>
                <c:pt idx="9">
                  <c:v>16.761904761904763</c:v>
                </c:pt>
                <c:pt idx="10">
                  <c:v>10.51980198019802</c:v>
                </c:pt>
                <c:pt idx="11">
                  <c:v>13.360739979445016</c:v>
                </c:pt>
                <c:pt idx="12">
                  <c:v>11.168246346430639</c:v>
                </c:pt>
                <c:pt idx="13">
                  <c:v>7.34463841395781</c:v>
                </c:pt>
                <c:pt idx="14">
                  <c:v>13.863995782814973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4-4D17-82F5-C21988973B28}"/>
            </c:ext>
          </c:extLst>
        </c:ser>
        <c:ser>
          <c:idx val="2"/>
          <c:order val="2"/>
          <c:tx>
            <c:strRef>
              <c:f>'5. Network reliability'!$G$129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Lower Murray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Wannon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reliability'!$G$130:$G$144</c:f>
              <c:numCache>
                <c:formatCode>_-* #,##0.0_-;\-* #,##0.0_-;_-* "-"??_-;_-@_-</c:formatCode>
                <c:ptCount val="15"/>
                <c:pt idx="0">
                  <c:v>39.916720511163753</c:v>
                </c:pt>
                <c:pt idx="1">
                  <c:v>31.271219918750475</c:v>
                </c:pt>
                <c:pt idx="2">
                  <c:v>25.054800526085053</c:v>
                </c:pt>
                <c:pt idx="3">
                  <c:v>20.402010050251256</c:v>
                </c:pt>
                <c:pt idx="4">
                  <c:v>36.575342465753423</c:v>
                </c:pt>
                <c:pt idx="5">
                  <c:v>25.255927984578818</c:v>
                </c:pt>
                <c:pt idx="6">
                  <c:v>23.70599441307375</c:v>
                </c:pt>
                <c:pt idx="7">
                  <c:v>18.493181758487882</c:v>
                </c:pt>
                <c:pt idx="8">
                  <c:v>18.523391329513014</c:v>
                </c:pt>
                <c:pt idx="9">
                  <c:v>17.691437193511884</c:v>
                </c:pt>
                <c:pt idx="10">
                  <c:v>19.808045742291199</c:v>
                </c:pt>
                <c:pt idx="11">
                  <c:v>10.616784630940344</c:v>
                </c:pt>
                <c:pt idx="12">
                  <c:v>11.957969513097529</c:v>
                </c:pt>
                <c:pt idx="13">
                  <c:v>8.0219232685600392</c:v>
                </c:pt>
                <c:pt idx="14">
                  <c:v>13.733681462140993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D17-82F5-C21988973B28}"/>
            </c:ext>
          </c:extLst>
        </c:ser>
        <c:ser>
          <c:idx val="3"/>
          <c:order val="3"/>
          <c:tx>
            <c:strRef>
              <c:f>'5. Network reliability'!$H$129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Lower Murray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Wannon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reliability'!$H$130:$H$144</c:f>
              <c:numCache>
                <c:formatCode>_-* #,##0.0_-;\-* #,##0.0_-;_-* "-"??_-;_-@_-</c:formatCode>
                <c:ptCount val="15"/>
                <c:pt idx="0">
                  <c:v>46.274509803921568</c:v>
                </c:pt>
                <c:pt idx="1">
                  <c:v>32.995986132163438</c:v>
                </c:pt>
                <c:pt idx="2">
                  <c:v>23.570041010144614</c:v>
                </c:pt>
                <c:pt idx="3">
                  <c:v>20.958083832335326</c:v>
                </c:pt>
                <c:pt idx="4">
                  <c:v>28.954423592493299</c:v>
                </c:pt>
                <c:pt idx="5">
                  <c:v>25.846011987090829</c:v>
                </c:pt>
                <c:pt idx="6">
                  <c:v>23.050066099454256</c:v>
                </c:pt>
                <c:pt idx="7">
                  <c:v>16.822081747168184</c:v>
                </c:pt>
                <c:pt idx="8">
                  <c:v>16.435288849081953</c:v>
                </c:pt>
                <c:pt idx="9">
                  <c:v>16.274729376633072</c:v>
                </c:pt>
                <c:pt idx="10">
                  <c:v>13.469387755102041</c:v>
                </c:pt>
                <c:pt idx="11">
                  <c:v>11.721434056828747</c:v>
                </c:pt>
                <c:pt idx="12">
                  <c:v>11.357018054746652</c:v>
                </c:pt>
                <c:pt idx="13">
                  <c:v>6.9436867008560572</c:v>
                </c:pt>
                <c:pt idx="14">
                  <c:v>10.196687370600415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4-4D17-82F5-C21988973B28}"/>
            </c:ext>
          </c:extLst>
        </c:ser>
        <c:ser>
          <c:idx val="4"/>
          <c:order val="4"/>
          <c:tx>
            <c:strRef>
              <c:f>'5. Network reliability'!$I$129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Lower Murray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Coliban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Wannon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reliability'!$I$130:$I$144</c:f>
              <c:numCache>
                <c:formatCode>_-* #,##0.0_-;\-* #,##0.0_-;_-* "-"??_-;_-@_-</c:formatCode>
                <c:ptCount val="15"/>
                <c:pt idx="0">
                  <c:v>39.763231197771589</c:v>
                </c:pt>
                <c:pt idx="1">
                  <c:v>32.021925559190166</c:v>
                </c:pt>
                <c:pt idx="2">
                  <c:v>29.146158784506742</c:v>
                </c:pt>
                <c:pt idx="3">
                  <c:v>26.713008937437934</c:v>
                </c:pt>
                <c:pt idx="4">
                  <c:v>25.797872340425531</c:v>
                </c:pt>
                <c:pt idx="5">
                  <c:v>25.505556567680816</c:v>
                </c:pt>
                <c:pt idx="6">
                  <c:v>25.007293794023255</c:v>
                </c:pt>
                <c:pt idx="7">
                  <c:v>17.949901292551644</c:v>
                </c:pt>
                <c:pt idx="8">
                  <c:v>16.71393414532611</c:v>
                </c:pt>
                <c:pt idx="9">
                  <c:v>16.196136701337295</c:v>
                </c:pt>
                <c:pt idx="10">
                  <c:v>14.643075045759609</c:v>
                </c:pt>
                <c:pt idx="11">
                  <c:v>14.180147793089676</c:v>
                </c:pt>
                <c:pt idx="12">
                  <c:v>13.428467076813726</c:v>
                </c:pt>
                <c:pt idx="13">
                  <c:v>12.625515377483183</c:v>
                </c:pt>
                <c:pt idx="14">
                  <c:v>11.32752434648898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4-4D17-82F5-C21988973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East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Lower Murray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reliability'!$E$110:$E$124</c:f>
              <c:numCache>
                <c:formatCode>_-* #,##0.0_-;\-* #,##0.0_-;_-* "-"??_-;_-@_-</c:formatCode>
                <c:ptCount val="15"/>
                <c:pt idx="0">
                  <c:v>11.297741075567918</c:v>
                </c:pt>
                <c:pt idx="1">
                  <c:v>53.54286783976039</c:v>
                </c:pt>
                <c:pt idx="2">
                  <c:v>36.288730649564755</c:v>
                </c:pt>
                <c:pt idx="3">
                  <c:v>30.706765379581153</c:v>
                </c:pt>
                <c:pt idx="4">
                  <c:v>19.0911384410065</c:v>
                </c:pt>
                <c:pt idx="5">
                  <c:v>23.321943458171514</c:v>
                </c:pt>
                <c:pt idx="6">
                  <c:v>24.1632366632853</c:v>
                </c:pt>
                <c:pt idx="7">
                  <c:v>30.324250811223514</c:v>
                </c:pt>
                <c:pt idx="8">
                  <c:v>22.024797465232322</c:v>
                </c:pt>
                <c:pt idx="9">
                  <c:v>7.090269018186822</c:v>
                </c:pt>
                <c:pt idx="10">
                  <c:v>0.82358688572048921</c:v>
                </c:pt>
                <c:pt idx="11">
                  <c:v>11.652049134871339</c:v>
                </c:pt>
                <c:pt idx="12">
                  <c:v>25.209602491345919</c:v>
                </c:pt>
                <c:pt idx="13">
                  <c:v>11.754859957448048</c:v>
                </c:pt>
                <c:pt idx="14">
                  <c:v>11.258982675005669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A-41C9-91D6-4C36B293068C}"/>
            </c:ext>
          </c:extLst>
        </c:ser>
        <c:ser>
          <c:idx val="1"/>
          <c:order val="1"/>
          <c:tx>
            <c:strRef>
              <c:f>'5. Network reliability'!$F$109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East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Lower Murray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reliability'!$F$110:$F$124</c:f>
              <c:numCache>
                <c:formatCode>_-* #,##0.0_-;\-* #,##0.0_-;_-* "-"??_-;_-@_-</c:formatCode>
                <c:ptCount val="15"/>
                <c:pt idx="0">
                  <c:v>30.574878200770449</c:v>
                </c:pt>
                <c:pt idx="1">
                  <c:v>32.934258741693064</c:v>
                </c:pt>
                <c:pt idx="2">
                  <c:v>27.964078627063447</c:v>
                </c:pt>
                <c:pt idx="3">
                  <c:v>19.308781527816887</c:v>
                </c:pt>
                <c:pt idx="4">
                  <c:v>15.551898808102635</c:v>
                </c:pt>
                <c:pt idx="5">
                  <c:v>20.281520745704803</c:v>
                </c:pt>
                <c:pt idx="6">
                  <c:v>23.118656726551784</c:v>
                </c:pt>
                <c:pt idx="7">
                  <c:v>14.888179813241988</c:v>
                </c:pt>
                <c:pt idx="8">
                  <c:v>13.510364187317581</c:v>
                </c:pt>
                <c:pt idx="9">
                  <c:v>13.972575372321103</c:v>
                </c:pt>
                <c:pt idx="10">
                  <c:v>0.80493561100732602</c:v>
                </c:pt>
                <c:pt idx="11">
                  <c:v>12.750631822336935</c:v>
                </c:pt>
                <c:pt idx="12">
                  <c:v>11.276494316098276</c:v>
                </c:pt>
                <c:pt idx="13">
                  <c:v>9.6888224471021154</c:v>
                </c:pt>
                <c:pt idx="14">
                  <c:v>10.734130544724865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A-41C9-91D6-4C36B293068C}"/>
            </c:ext>
          </c:extLst>
        </c:ser>
        <c:ser>
          <c:idx val="2"/>
          <c:order val="2"/>
          <c:tx>
            <c:strRef>
              <c:f>'5. Network reliability'!$G$109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East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Lower Murray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reliability'!$G$110:$G$124</c:f>
              <c:numCache>
                <c:formatCode>_-* #,##0.0_-;\-* #,##0.0_-;_-* "-"??_-;_-@_-</c:formatCode>
                <c:ptCount val="15"/>
                <c:pt idx="0">
                  <c:v>79.025652102044177</c:v>
                </c:pt>
                <c:pt idx="1">
                  <c:v>31.701039218112086</c:v>
                </c:pt>
                <c:pt idx="2">
                  <c:v>30.230609657715799</c:v>
                </c:pt>
                <c:pt idx="3">
                  <c:v>18.607114593225702</c:v>
                </c:pt>
                <c:pt idx="4">
                  <c:v>19.408214528969076</c:v>
                </c:pt>
                <c:pt idx="5">
                  <c:v>19.237810145606076</c:v>
                </c:pt>
                <c:pt idx="6">
                  <c:v>17.649437120624647</c:v>
                </c:pt>
                <c:pt idx="7">
                  <c:v>20.92937024475204</c:v>
                </c:pt>
                <c:pt idx="8">
                  <c:v>13.01792311350086</c:v>
                </c:pt>
                <c:pt idx="9">
                  <c:v>14.449891998919989</c:v>
                </c:pt>
                <c:pt idx="10">
                  <c:v>14.215424815627667</c:v>
                </c:pt>
                <c:pt idx="11">
                  <c:v>16.000471500419113</c:v>
                </c:pt>
                <c:pt idx="12">
                  <c:v>9.345597142607371</c:v>
                </c:pt>
                <c:pt idx="13">
                  <c:v>8.2906656051860903</c:v>
                </c:pt>
                <c:pt idx="14">
                  <c:v>15.025954836015547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BA-41C9-91D6-4C36B293068C}"/>
            </c:ext>
          </c:extLst>
        </c:ser>
        <c:ser>
          <c:idx val="3"/>
          <c:order val="3"/>
          <c:tx>
            <c:strRef>
              <c:f>'5. Network reliability'!$H$109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East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Lower Murray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reliability'!$H$110:$H$124</c:f>
              <c:numCache>
                <c:formatCode>_-* #,##0.0_-;\-* #,##0.0_-;_-* "-"??_-;_-@_-</c:formatCode>
                <c:ptCount val="15"/>
                <c:pt idx="0">
                  <c:v>48.328691170856736</c:v>
                </c:pt>
                <c:pt idx="1">
                  <c:v>37.790759279223778</c:v>
                </c:pt>
                <c:pt idx="2">
                  <c:v>26.105174014132253</c:v>
                </c:pt>
                <c:pt idx="3">
                  <c:v>23.268633358112602</c:v>
                </c:pt>
                <c:pt idx="4">
                  <c:v>17.737529218558883</c:v>
                </c:pt>
                <c:pt idx="5">
                  <c:v>21.255564575529334</c:v>
                </c:pt>
                <c:pt idx="6">
                  <c:v>16.328156802622189</c:v>
                </c:pt>
                <c:pt idx="7">
                  <c:v>15.068358668114367</c:v>
                </c:pt>
                <c:pt idx="8">
                  <c:v>15.858556618964052</c:v>
                </c:pt>
                <c:pt idx="9">
                  <c:v>23.160333600927657</c:v>
                </c:pt>
                <c:pt idx="10">
                  <c:v>17.193232682557912</c:v>
                </c:pt>
                <c:pt idx="11">
                  <c:v>15.5974057539048</c:v>
                </c:pt>
                <c:pt idx="12">
                  <c:v>24.373659803375997</c:v>
                </c:pt>
                <c:pt idx="13">
                  <c:v>7.1497633823571078</c:v>
                </c:pt>
                <c:pt idx="14">
                  <c:v>8.5001426081445093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BA-41C9-91D6-4C36B293068C}"/>
            </c:ext>
          </c:extLst>
        </c:ser>
        <c:ser>
          <c:idx val="4"/>
          <c:order val="4"/>
          <c:tx>
            <c:strRef>
              <c:f>'5. Network reliability'!$I$109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East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Barwon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Lower Murray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reliability'!$I$110:$I$124</c:f>
              <c:numCache>
                <c:formatCode>_-* #,##0.0_-;\-* #,##0.0_-;_-* "-"??_-;_-@_-</c:formatCode>
                <c:ptCount val="15"/>
                <c:pt idx="0">
                  <c:v>59.832181905884866</c:v>
                </c:pt>
                <c:pt idx="1">
                  <c:v>53.632110204332086</c:v>
                </c:pt>
                <c:pt idx="2">
                  <c:v>37.58810381877602</c:v>
                </c:pt>
                <c:pt idx="3">
                  <c:v>26.930281037677581</c:v>
                </c:pt>
                <c:pt idx="4">
                  <c:v>22.885203875624072</c:v>
                </c:pt>
                <c:pt idx="5">
                  <c:v>22.538687331781219</c:v>
                </c:pt>
                <c:pt idx="6">
                  <c:v>20.246659694077657</c:v>
                </c:pt>
                <c:pt idx="7">
                  <c:v>19.499575153168465</c:v>
                </c:pt>
                <c:pt idx="8">
                  <c:v>18.056431919861684</c:v>
                </c:pt>
                <c:pt idx="9">
                  <c:v>16.882678105514529</c:v>
                </c:pt>
                <c:pt idx="10">
                  <c:v>12.947710803379554</c:v>
                </c:pt>
                <c:pt idx="11">
                  <c:v>10.899762297040661</c:v>
                </c:pt>
                <c:pt idx="12">
                  <c:v>9.9250358284643365</c:v>
                </c:pt>
                <c:pt idx="13">
                  <c:v>9.3718060681184312</c:v>
                </c:pt>
                <c:pt idx="14">
                  <c:v>6.4878950170691221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A-41C9-91D6-4C36B293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payment'!$E$29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payment'!$E$30:$E$44</c:f>
              <c:numCache>
                <c:formatCode>_-* #,##0_-;\-* #,##0_-;_-* "-"??_-;_-@_-</c:formatCode>
                <c:ptCount val="15"/>
                <c:pt idx="0">
                  <c:v>206.4</c:v>
                </c:pt>
                <c:pt idx="1">
                  <c:v>85.934396223019434</c:v>
                </c:pt>
                <c:pt idx="2">
                  <c:v>80.598111380145269</c:v>
                </c:pt>
                <c:pt idx="3">
                  <c:v>143.28863611446738</c:v>
                </c:pt>
                <c:pt idx="4">
                  <c:v>230.60905859564161</c:v>
                </c:pt>
                <c:pt idx="5">
                  <c:v>250.24776875302658</c:v>
                </c:pt>
                <c:pt idx="6">
                  <c:v>242.49644704656376</c:v>
                </c:pt>
                <c:pt idx="7">
                  <c:v>184.76363155564306</c:v>
                </c:pt>
                <c:pt idx="8">
                  <c:v>177.84356861577447</c:v>
                </c:pt>
                <c:pt idx="9">
                  <c:v>440.06290556900717</c:v>
                </c:pt>
                <c:pt idx="10">
                  <c:v>232.07385280863636</c:v>
                </c:pt>
                <c:pt idx="11">
                  <c:v>230.41</c:v>
                </c:pt>
                <c:pt idx="12">
                  <c:v>382.13066121065361</c:v>
                </c:pt>
                <c:pt idx="13">
                  <c:v>185.24907648744249</c:v>
                </c:pt>
                <c:pt idx="14">
                  <c:v>429.79607734237283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payment'!$F$29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payment'!$F$30:$F$44</c:f>
              <c:numCache>
                <c:formatCode>_-* #,##0_-;\-* #,##0_-;_-* "-"??_-;_-@_-</c:formatCode>
                <c:ptCount val="15"/>
                <c:pt idx="0">
                  <c:v>416.44702051231673</c:v>
                </c:pt>
                <c:pt idx="1">
                  <c:v>487.24556446377949</c:v>
                </c:pt>
                <c:pt idx="2">
                  <c:v>487.00264579485514</c:v>
                </c:pt>
                <c:pt idx="3">
                  <c:v>379.58518915864408</c:v>
                </c:pt>
                <c:pt idx="4">
                  <c:v>327.50278180697046</c:v>
                </c:pt>
                <c:pt idx="5">
                  <c:v>452.33106957484699</c:v>
                </c:pt>
                <c:pt idx="6">
                  <c:v>332.10209104088324</c:v>
                </c:pt>
                <c:pt idx="7">
                  <c:v>360.47217284522156</c:v>
                </c:pt>
                <c:pt idx="8">
                  <c:v>297.34432100813706</c:v>
                </c:pt>
                <c:pt idx="9">
                  <c:v>375.59352660527338</c:v>
                </c:pt>
                <c:pt idx="10">
                  <c:v>293.76814874555475</c:v>
                </c:pt>
                <c:pt idx="11">
                  <c:v>525.62685506850391</c:v>
                </c:pt>
                <c:pt idx="12">
                  <c:v>266.9194286872214</c:v>
                </c:pt>
                <c:pt idx="13">
                  <c:v>223.82691139211349</c:v>
                </c:pt>
                <c:pt idx="14">
                  <c:v>211.37468022071843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payment'!$G$29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payment'!$G$30:$G$44</c:f>
              <c:numCache>
                <c:formatCode>_-* #,##0_-;\-* #,##0_-;_-* "-"??_-;_-@_-</c:formatCode>
                <c:ptCount val="15"/>
                <c:pt idx="0">
                  <c:v>269.60000000000002</c:v>
                </c:pt>
                <c:pt idx="1">
                  <c:v>377.48726176514123</c:v>
                </c:pt>
                <c:pt idx="2">
                  <c:v>460.37564164648904</c:v>
                </c:pt>
                <c:pt idx="3">
                  <c:v>619.74376645852487</c:v>
                </c:pt>
                <c:pt idx="4">
                  <c:v>737.53575496368023</c:v>
                </c:pt>
                <c:pt idx="5">
                  <c:v>752.04988576368021</c:v>
                </c:pt>
                <c:pt idx="6">
                  <c:v>729.46776291313904</c:v>
                </c:pt>
                <c:pt idx="7">
                  <c:v>848.88174608013981</c:v>
                </c:pt>
                <c:pt idx="8">
                  <c:v>461.92379550009048</c:v>
                </c:pt>
                <c:pt idx="9">
                  <c:v>536.79990314769964</c:v>
                </c:pt>
                <c:pt idx="10">
                  <c:v>547.86059822048071</c:v>
                </c:pt>
                <c:pt idx="11">
                  <c:v>266.07</c:v>
                </c:pt>
                <c:pt idx="12">
                  <c:v>593.05248864406769</c:v>
                </c:pt>
                <c:pt idx="13">
                  <c:v>781.36471041162213</c:v>
                </c:pt>
                <c:pt idx="14">
                  <c:v>680.3511434382566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payment'!$H$29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payment'!$H$30:$H$44</c:f>
              <c:numCache>
                <c:formatCode>_-* #,##0_-;\-* #,##0_-;_-* "-"??_-;_-@_-</c:formatCode>
                <c:ptCount val="15"/>
                <c:pt idx="0">
                  <c:v>81.934061511971464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East 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reliability'!$E$90:$E$104</c:f>
              <c:numCache>
                <c:formatCode>_-* #,##0.0_-;\-* #,##0.0_-;_-* "-"??_-;_-@_-</c:formatCode>
                <c:ptCount val="15"/>
                <c:pt idx="0">
                  <c:v>112.67032034632035</c:v>
                </c:pt>
                <c:pt idx="1">
                  <c:v>72.526275972296219</c:v>
                </c:pt>
                <c:pt idx="2">
                  <c:v>102.92281096727507</c:v>
                </c:pt>
                <c:pt idx="3">
                  <c:v>115.95382137103991</c:v>
                </c:pt>
                <c:pt idx="4">
                  <c:v>112.45422431557256</c:v>
                </c:pt>
                <c:pt idx="5">
                  <c:v>110.84541984732824</c:v>
                </c:pt>
                <c:pt idx="6">
                  <c:v>105.88470981280355</c:v>
                </c:pt>
                <c:pt idx="7">
                  <c:v>163.59899799599199</c:v>
                </c:pt>
                <c:pt idx="8">
                  <c:v>168.62939882697947</c:v>
                </c:pt>
                <c:pt idx="9">
                  <c:v>88.20923319238301</c:v>
                </c:pt>
                <c:pt idx="10">
                  <c:v>3.337339112161807</c:v>
                </c:pt>
                <c:pt idx="11">
                  <c:v>108.06256983240223</c:v>
                </c:pt>
                <c:pt idx="12">
                  <c:v>106.26413548210871</c:v>
                </c:pt>
                <c:pt idx="13">
                  <c:v>66.64690343410625</c:v>
                </c:pt>
                <c:pt idx="14">
                  <c:v>90.766854766854763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E-4D67-A738-C8FA2532043B}"/>
            </c:ext>
          </c:extLst>
        </c:ser>
        <c:ser>
          <c:idx val="1"/>
          <c:order val="1"/>
          <c:tx>
            <c:strRef>
              <c:f>'5. Network reliability'!$F$89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East 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reliability'!$F$90:$F$104</c:f>
              <c:numCache>
                <c:formatCode>_-* #,##0.0_-;\-* #,##0.0_-;_-* "-"??_-;_-@_-</c:formatCode>
                <c:ptCount val="15"/>
                <c:pt idx="0">
                  <c:v>112.90471398091864</c:v>
                </c:pt>
                <c:pt idx="1">
                  <c:v>71.799274486094319</c:v>
                </c:pt>
                <c:pt idx="2">
                  <c:v>106.63127457783946</c:v>
                </c:pt>
                <c:pt idx="3">
                  <c:v>117.9378273356986</c:v>
                </c:pt>
                <c:pt idx="4">
                  <c:v>141.52975718139979</c:v>
                </c:pt>
                <c:pt idx="5">
                  <c:v>138.54113345521023</c:v>
                </c:pt>
                <c:pt idx="6">
                  <c:v>97.539985627021196</c:v>
                </c:pt>
                <c:pt idx="7">
                  <c:v>121.56454293628809</c:v>
                </c:pt>
                <c:pt idx="8">
                  <c:v>74.429667519181592</c:v>
                </c:pt>
                <c:pt idx="9">
                  <c:v>89.465459504246354</c:v>
                </c:pt>
                <c:pt idx="10">
                  <c:v>4.5144215011471651</c:v>
                </c:pt>
                <c:pt idx="11">
                  <c:v>80.233881163084703</c:v>
                </c:pt>
                <c:pt idx="12">
                  <c:v>93.726583877078511</c:v>
                </c:pt>
                <c:pt idx="13">
                  <c:v>58.983064736410817</c:v>
                </c:pt>
                <c:pt idx="14">
                  <c:v>69.324331145885921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E-4D67-A738-C8FA2532043B}"/>
            </c:ext>
          </c:extLst>
        </c:ser>
        <c:ser>
          <c:idx val="2"/>
          <c:order val="2"/>
          <c:tx>
            <c:strRef>
              <c:f>'5. Network reliability'!$G$89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East 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reliability'!$G$90:$G$104</c:f>
              <c:numCache>
                <c:formatCode>_-* #,##0.0_-;\-* #,##0.0_-;_-* "-"??_-;_-@_-</c:formatCode>
                <c:ptCount val="15"/>
                <c:pt idx="0">
                  <c:v>117.86209235492565</c:v>
                </c:pt>
                <c:pt idx="1">
                  <c:v>83.939735868991008</c:v>
                </c:pt>
                <c:pt idx="2">
                  <c:v>80.540866204387854</c:v>
                </c:pt>
                <c:pt idx="3">
                  <c:v>136.82284837494768</c:v>
                </c:pt>
                <c:pt idx="4">
                  <c:v>104.98504242772904</c:v>
                </c:pt>
                <c:pt idx="5">
                  <c:v>150.207381370826</c:v>
                </c:pt>
                <c:pt idx="6">
                  <c:v>105.38748662060912</c:v>
                </c:pt>
                <c:pt idx="7">
                  <c:v>84.058273381294967</c:v>
                </c:pt>
                <c:pt idx="8">
                  <c:v>88.762917933130694</c:v>
                </c:pt>
                <c:pt idx="9">
                  <c:v>87.653223368549973</c:v>
                </c:pt>
                <c:pt idx="10">
                  <c:v>98.787984856061144</c:v>
                </c:pt>
                <c:pt idx="11">
                  <c:v>78.783190394511152</c:v>
                </c:pt>
                <c:pt idx="12">
                  <c:v>117.52398459383754</c:v>
                </c:pt>
                <c:pt idx="13">
                  <c:v>52.429799426934096</c:v>
                </c:pt>
                <c:pt idx="14">
                  <c:v>65.136517328825022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E-4D67-A738-C8FA2532043B}"/>
            </c:ext>
          </c:extLst>
        </c:ser>
        <c:ser>
          <c:idx val="3"/>
          <c:order val="3"/>
          <c:tx>
            <c:strRef>
              <c:f>'5. Network reliability'!$H$89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East 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reliability'!$H$90:$H$104</c:f>
              <c:numCache>
                <c:formatCode>_-* #,##0.0_-;\-* #,##0.0_-;_-* "-"??_-;_-@_-</c:formatCode>
                <c:ptCount val="15"/>
                <c:pt idx="0">
                  <c:v>138.86455253444643</c:v>
                </c:pt>
                <c:pt idx="1">
                  <c:v>93.80770670147956</c:v>
                </c:pt>
                <c:pt idx="2">
                  <c:v>95.394288196329683</c:v>
                </c:pt>
                <c:pt idx="3">
                  <c:v>116.94904675442578</c:v>
                </c:pt>
                <c:pt idx="4">
                  <c:v>194.96376522259933</c:v>
                </c:pt>
                <c:pt idx="5">
                  <c:v>188.52288689755389</c:v>
                </c:pt>
                <c:pt idx="6">
                  <c:v>105.68541280148423</c:v>
                </c:pt>
                <c:pt idx="7">
                  <c:v>111.0048504446241</c:v>
                </c:pt>
                <c:pt idx="8">
                  <c:v>103.84530938123753</c:v>
                </c:pt>
                <c:pt idx="9">
                  <c:v>90.123808303779711</c:v>
                </c:pt>
                <c:pt idx="10">
                  <c:v>98.033992369060002</c:v>
                </c:pt>
                <c:pt idx="11">
                  <c:v>92.040064970221977</c:v>
                </c:pt>
                <c:pt idx="12">
                  <c:v>84.191948238677213</c:v>
                </c:pt>
                <c:pt idx="13">
                  <c:v>58.825068870523417</c:v>
                </c:pt>
                <c:pt idx="14">
                  <c:v>84.852767631357125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E-4D67-A738-C8FA2532043B}"/>
            </c:ext>
          </c:extLst>
        </c:ser>
        <c:ser>
          <c:idx val="4"/>
          <c:order val="4"/>
          <c:tx>
            <c:strRef>
              <c:f>'5. Network reliability'!$I$89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Greater Western</c:v>
                </c:pt>
                <c:pt idx="1">
                  <c:v>Westernport </c:v>
                </c:pt>
                <c:pt idx="2">
                  <c:v>GWMWater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Wannon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East Gippsland </c:v>
                </c:pt>
                <c:pt idx="9">
                  <c:v>South East </c:v>
                </c:pt>
                <c:pt idx="10">
                  <c:v>Barwon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reliability'!$I$90:$I$104</c:f>
              <c:numCache>
                <c:formatCode>_-* #,##0.0_-;\-* #,##0.0_-;_-* "-"??_-;_-@_-</c:formatCode>
                <c:ptCount val="15"/>
                <c:pt idx="0">
                  <c:v>148.42120817167799</c:v>
                </c:pt>
                <c:pt idx="1">
                  <c:v>139.00682201509099</c:v>
                </c:pt>
                <c:pt idx="2">
                  <c:v>134.42318893338188</c:v>
                </c:pt>
                <c:pt idx="3">
                  <c:v>113.67218090757322</c:v>
                </c:pt>
                <c:pt idx="4">
                  <c:v>109.00933820544051</c:v>
                </c:pt>
                <c:pt idx="5">
                  <c:v>97.962373683078908</c:v>
                </c:pt>
                <c:pt idx="6">
                  <c:v>96.474198798118024</c:v>
                </c:pt>
                <c:pt idx="7">
                  <c:v>95.716821192052976</c:v>
                </c:pt>
                <c:pt idx="8">
                  <c:v>91.201140065146575</c:v>
                </c:pt>
                <c:pt idx="9">
                  <c:v>89.277204271111728</c:v>
                </c:pt>
                <c:pt idx="10">
                  <c:v>88.302059767080323</c:v>
                </c:pt>
                <c:pt idx="11">
                  <c:v>84.978614597861466</c:v>
                </c:pt>
                <c:pt idx="12">
                  <c:v>84.402390438247011</c:v>
                </c:pt>
                <c:pt idx="13">
                  <c:v>63.678680203045687</c:v>
                </c:pt>
                <c:pt idx="14">
                  <c:v>63.279422128259334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CE-4D67-A738-C8FA2532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Yarra Valley </c:v>
                </c:pt>
                <c:pt idx="9">
                  <c:v>Barwon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reliability'!$E$150:$E$164</c:f>
              <c:numCache>
                <c:formatCode>_-* #,##0.0_-;\-* #,##0.0_-;_-* "-"??_-;_-@_-</c:formatCode>
                <c:ptCount val="15"/>
                <c:pt idx="0">
                  <c:v>6</c:v>
                </c:pt>
                <c:pt idx="1">
                  <c:v>26.328767123287673</c:v>
                </c:pt>
                <c:pt idx="2">
                  <c:v>21.611111111111111</c:v>
                </c:pt>
                <c:pt idx="3">
                  <c:v>33.238970588235297</c:v>
                </c:pt>
                <c:pt idx="4">
                  <c:v>24.698947368421052</c:v>
                </c:pt>
                <c:pt idx="5">
                  <c:v>15</c:v>
                </c:pt>
                <c:pt idx="6">
                  <c:v>28.542372881355931</c:v>
                </c:pt>
                <c:pt idx="7">
                  <c:v>20.921052631578949</c:v>
                </c:pt>
                <c:pt idx="8">
                  <c:v>23.103448275862068</c:v>
                </c:pt>
                <c:pt idx="9">
                  <c:v>30.75</c:v>
                </c:pt>
                <c:pt idx="10">
                  <c:v>24.419354838709676</c:v>
                </c:pt>
                <c:pt idx="11">
                  <c:v>13</c:v>
                </c:pt>
                <c:pt idx="12">
                  <c:v>0</c:v>
                </c:pt>
                <c:pt idx="13">
                  <c:v>12.333333333333334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E-4C23-80F2-D15C1BE16492}"/>
            </c:ext>
          </c:extLst>
        </c:ser>
        <c:ser>
          <c:idx val="1"/>
          <c:order val="1"/>
          <c:tx>
            <c:strRef>
              <c:f>'5. Network reliability'!$F$149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Yarra Valley </c:v>
                </c:pt>
                <c:pt idx="9">
                  <c:v>Barwon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reliability'!$F$150:$F$164</c:f>
              <c:numCache>
                <c:formatCode>_-* #,##0.0_-;\-* #,##0.0_-;_-* "-"??_-;_-@_-</c:formatCode>
                <c:ptCount val="15"/>
                <c:pt idx="0">
                  <c:v>24.25</c:v>
                </c:pt>
                <c:pt idx="1">
                  <c:v>27.559322033898304</c:v>
                </c:pt>
                <c:pt idx="2">
                  <c:v>42.142857142857146</c:v>
                </c:pt>
                <c:pt idx="3">
                  <c:v>32.817391304347829</c:v>
                </c:pt>
                <c:pt idx="4">
                  <c:v>25.752475247524753</c:v>
                </c:pt>
                <c:pt idx="5">
                  <c:v>0</c:v>
                </c:pt>
                <c:pt idx="6">
                  <c:v>28.358974358974358</c:v>
                </c:pt>
                <c:pt idx="7">
                  <c:v>17.098039215686274</c:v>
                </c:pt>
                <c:pt idx="8">
                  <c:v>24.80952380952381</c:v>
                </c:pt>
                <c:pt idx="9">
                  <c:v>26.913043478260871</c:v>
                </c:pt>
                <c:pt idx="10">
                  <c:v>26.266666666666666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33.75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E-4C23-80F2-D15C1BE16492}"/>
            </c:ext>
          </c:extLst>
        </c:ser>
        <c:ser>
          <c:idx val="2"/>
          <c:order val="2"/>
          <c:tx>
            <c:strRef>
              <c:f>'5. Network reliability'!$G$149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Yarra Valley </c:v>
                </c:pt>
                <c:pt idx="9">
                  <c:v>Barwon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reliability'!$G$150:$G$164</c:f>
              <c:numCache>
                <c:formatCode>_-* #,##0.0_-;\-* #,##0.0_-;_-* "-"??_-;_-@_-</c:formatCode>
                <c:ptCount val="15"/>
                <c:pt idx="0">
                  <c:v>105.57142857142857</c:v>
                </c:pt>
                <c:pt idx="1">
                  <c:v>24.291666666666668</c:v>
                </c:pt>
                <c:pt idx="2">
                  <c:v>24.047619047619047</c:v>
                </c:pt>
                <c:pt idx="3">
                  <c:v>35.01</c:v>
                </c:pt>
                <c:pt idx="4">
                  <c:v>26.08080808080808</c:v>
                </c:pt>
                <c:pt idx="5">
                  <c:v>0</c:v>
                </c:pt>
                <c:pt idx="6">
                  <c:v>35.795454545454547</c:v>
                </c:pt>
                <c:pt idx="7">
                  <c:v>16.540983606557376</c:v>
                </c:pt>
                <c:pt idx="8">
                  <c:v>25.2</c:v>
                </c:pt>
                <c:pt idx="9">
                  <c:v>21.266666666666666</c:v>
                </c:pt>
                <c:pt idx="10">
                  <c:v>16.979591836734695</c:v>
                </c:pt>
                <c:pt idx="11">
                  <c:v>18</c:v>
                </c:pt>
                <c:pt idx="12">
                  <c:v>1</c:v>
                </c:pt>
                <c:pt idx="13">
                  <c:v>0</c:v>
                </c:pt>
                <c:pt idx="1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E-4C23-80F2-D15C1BE16492}"/>
            </c:ext>
          </c:extLst>
        </c:ser>
        <c:ser>
          <c:idx val="3"/>
          <c:order val="3"/>
          <c:tx>
            <c:strRef>
              <c:f>'5. Network reliability'!$H$149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Yarra Valley </c:v>
                </c:pt>
                <c:pt idx="9">
                  <c:v>Barwon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reliability'!$H$150:$H$164</c:f>
              <c:numCache>
                <c:formatCode>_-* #,##0.0_-;\-* #,##0.0_-;_-* "-"??_-;_-@_-</c:formatCode>
                <c:ptCount val="15"/>
                <c:pt idx="0">
                  <c:v>102.33333333333333</c:v>
                </c:pt>
                <c:pt idx="1">
                  <c:v>37.602739726027394</c:v>
                </c:pt>
                <c:pt idx="2">
                  <c:v>24.681818181818183</c:v>
                </c:pt>
                <c:pt idx="3">
                  <c:v>38.432801822323462</c:v>
                </c:pt>
                <c:pt idx="4">
                  <c:v>28.420382165605094</c:v>
                </c:pt>
                <c:pt idx="5">
                  <c:v>0</c:v>
                </c:pt>
                <c:pt idx="6">
                  <c:v>29.592592592592592</c:v>
                </c:pt>
                <c:pt idx="7">
                  <c:v>19.760000000000002</c:v>
                </c:pt>
                <c:pt idx="8">
                  <c:v>21.826086956521738</c:v>
                </c:pt>
                <c:pt idx="9">
                  <c:v>28.388888888888889</c:v>
                </c:pt>
                <c:pt idx="10">
                  <c:v>21.313432835820894</c:v>
                </c:pt>
                <c:pt idx="11">
                  <c:v>24</c:v>
                </c:pt>
                <c:pt idx="12">
                  <c:v>0</c:v>
                </c:pt>
                <c:pt idx="13">
                  <c:v>0</c:v>
                </c:pt>
                <c:pt idx="1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E-4C23-80F2-D15C1BE16492}"/>
            </c:ext>
          </c:extLst>
        </c:ser>
        <c:ser>
          <c:idx val="4"/>
          <c:order val="4"/>
          <c:tx>
            <c:strRef>
              <c:f>'5. Network reliability'!$I$149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Goulburn Valley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Yarra Valley </c:v>
                </c:pt>
                <c:pt idx="9">
                  <c:v>Barwon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reliability'!$I$150:$I$164</c:f>
              <c:numCache>
                <c:formatCode>_-* #,##0.0_-;\-* #,##0.0_-;_-* "-"??_-;_-@_-</c:formatCode>
                <c:ptCount val="15"/>
                <c:pt idx="0">
                  <c:v>52.666666666666664</c:v>
                </c:pt>
                <c:pt idx="1">
                  <c:v>52.295238095238098</c:v>
                </c:pt>
                <c:pt idx="2">
                  <c:v>45.158730158730158</c:v>
                </c:pt>
                <c:pt idx="3">
                  <c:v>33.924083769633505</c:v>
                </c:pt>
                <c:pt idx="4">
                  <c:v>31.246537396121884</c:v>
                </c:pt>
                <c:pt idx="5">
                  <c:v>24</c:v>
                </c:pt>
                <c:pt idx="6">
                  <c:v>23.545454545454547</c:v>
                </c:pt>
                <c:pt idx="7">
                  <c:v>22.65</c:v>
                </c:pt>
                <c:pt idx="8">
                  <c:v>22.045454545454547</c:v>
                </c:pt>
                <c:pt idx="9">
                  <c:v>21.818181818181817</c:v>
                </c:pt>
                <c:pt idx="10">
                  <c:v>18.037037037037038</c:v>
                </c:pt>
                <c:pt idx="11">
                  <c:v>17.899999999999999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E-4C23-80F2-D15C1BE1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Greater Western</c:v>
                </c:pt>
                <c:pt idx="4">
                  <c:v>Westernport </c:v>
                </c:pt>
                <c:pt idx="5">
                  <c:v>North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reliability'!$E$10:$E$24</c:f>
              <c:numCache>
                <c:formatCode>_-* #,##0.0_-;\-* #,##0.0_-;_-* "-"??_-;_-@_-</c:formatCode>
                <c:ptCount val="15"/>
                <c:pt idx="0">
                  <c:v>60.347389931265099</c:v>
                </c:pt>
                <c:pt idx="1">
                  <c:v>38.827258320126781</c:v>
                </c:pt>
                <c:pt idx="2">
                  <c:v>33.919308357348704</c:v>
                </c:pt>
                <c:pt idx="3">
                  <c:v>36.443829543360209</c:v>
                </c:pt>
                <c:pt idx="4">
                  <c:v>16.424116424116427</c:v>
                </c:pt>
                <c:pt idx="5">
                  <c:v>26.605050736616025</c:v>
                </c:pt>
                <c:pt idx="6">
                  <c:v>22.796492847254271</c:v>
                </c:pt>
                <c:pt idx="7">
                  <c:v>22.446236559139784</c:v>
                </c:pt>
                <c:pt idx="8">
                  <c:v>23.26530612244898</c:v>
                </c:pt>
                <c:pt idx="9">
                  <c:v>25.056484410302758</c:v>
                </c:pt>
                <c:pt idx="10">
                  <c:v>12.255756718247127</c:v>
                </c:pt>
                <c:pt idx="11">
                  <c:v>13.828967642526965</c:v>
                </c:pt>
                <c:pt idx="12">
                  <c:v>14.768297964486791</c:v>
                </c:pt>
                <c:pt idx="13">
                  <c:v>18.09316120953579</c:v>
                </c:pt>
                <c:pt idx="14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8-43DF-B5A5-CD4DC27DF076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Greater Western</c:v>
                </c:pt>
                <c:pt idx="4">
                  <c:v>Westernport </c:v>
                </c:pt>
                <c:pt idx="5">
                  <c:v>North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reliability'!$F$10:$F$24</c:f>
              <c:numCache>
                <c:formatCode>_-* #,##0.0_-;\-* #,##0.0_-;_-* "-"??_-;_-@_-</c:formatCode>
                <c:ptCount val="15"/>
                <c:pt idx="0">
                  <c:v>54.871559633027523</c:v>
                </c:pt>
                <c:pt idx="1">
                  <c:v>33.23262839879154</c:v>
                </c:pt>
                <c:pt idx="2">
                  <c:v>28.649220536428693</c:v>
                </c:pt>
                <c:pt idx="3">
                  <c:v>25.766016713091922</c:v>
                </c:pt>
                <c:pt idx="4">
                  <c:v>17.326732673267326</c:v>
                </c:pt>
                <c:pt idx="5">
                  <c:v>22.276769450366999</c:v>
                </c:pt>
                <c:pt idx="6">
                  <c:v>24.726277372262771</c:v>
                </c:pt>
                <c:pt idx="7">
                  <c:v>18.566539713387659</c:v>
                </c:pt>
                <c:pt idx="8">
                  <c:v>22.01834862385321</c:v>
                </c:pt>
                <c:pt idx="9">
                  <c:v>22.528940338379339</c:v>
                </c:pt>
                <c:pt idx="10">
                  <c:v>13.052415210688594</c:v>
                </c:pt>
                <c:pt idx="11">
                  <c:v>12.038095238095238</c:v>
                </c:pt>
                <c:pt idx="12">
                  <c:v>10.200304717963727</c:v>
                </c:pt>
                <c:pt idx="13">
                  <c:v>22.509225092250922</c:v>
                </c:pt>
                <c:pt idx="14">
                  <c:v>8.6936536328480205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8-43DF-B5A5-CD4DC27DF076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Greater Western</c:v>
                </c:pt>
                <c:pt idx="4">
                  <c:v>Westernport </c:v>
                </c:pt>
                <c:pt idx="5">
                  <c:v>North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reliability'!$G$10:$G$24</c:f>
              <c:numCache>
                <c:formatCode>_-* #,##0.0_-;\-* #,##0.0_-;_-* "-"??_-;_-@_-</c:formatCode>
                <c:ptCount val="15"/>
                <c:pt idx="0">
                  <c:v>54.049471124470138</c:v>
                </c:pt>
                <c:pt idx="1">
                  <c:v>33.957929499605136</c:v>
                </c:pt>
                <c:pt idx="2">
                  <c:v>29.813036887316827</c:v>
                </c:pt>
                <c:pt idx="3">
                  <c:v>26.563802074006155</c:v>
                </c:pt>
                <c:pt idx="4">
                  <c:v>29.201551970594245</c:v>
                </c:pt>
                <c:pt idx="5">
                  <c:v>23.560751812934733</c:v>
                </c:pt>
                <c:pt idx="6">
                  <c:v>23.007048399492938</c:v>
                </c:pt>
                <c:pt idx="7">
                  <c:v>24.520547945205479</c:v>
                </c:pt>
                <c:pt idx="8">
                  <c:v>22.110552763819094</c:v>
                </c:pt>
                <c:pt idx="9">
                  <c:v>24.441034633932485</c:v>
                </c:pt>
                <c:pt idx="10">
                  <c:v>12.133468149646106</c:v>
                </c:pt>
                <c:pt idx="11">
                  <c:v>13.617502829121086</c:v>
                </c:pt>
                <c:pt idx="12">
                  <c:v>12.087921475495264</c:v>
                </c:pt>
                <c:pt idx="13">
                  <c:v>21.253263707571804</c:v>
                </c:pt>
                <c:pt idx="14">
                  <c:v>10.313901345291479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8-43DF-B5A5-CD4DC27DF076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Greater Western</c:v>
                </c:pt>
                <c:pt idx="4">
                  <c:v>Westernport </c:v>
                </c:pt>
                <c:pt idx="5">
                  <c:v>North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reliability'!$H$10:$H$24</c:f>
              <c:numCache>
                <c:formatCode>_-* #,##0.0_-;\-* #,##0.0_-;_-* "-"??_-;_-@_-</c:formatCode>
                <c:ptCount val="15"/>
                <c:pt idx="0">
                  <c:v>50.603427683767116</c:v>
                </c:pt>
                <c:pt idx="1">
                  <c:v>38.645276292335119</c:v>
                </c:pt>
                <c:pt idx="2">
                  <c:v>32.568003688335637</c:v>
                </c:pt>
                <c:pt idx="3">
                  <c:v>25.925796575047443</c:v>
                </c:pt>
                <c:pt idx="4">
                  <c:v>26.122448979591837</c:v>
                </c:pt>
                <c:pt idx="5">
                  <c:v>20.792079207920793</c:v>
                </c:pt>
                <c:pt idx="6">
                  <c:v>21.943573667711597</c:v>
                </c:pt>
                <c:pt idx="7">
                  <c:v>21.31367292225201</c:v>
                </c:pt>
                <c:pt idx="8">
                  <c:v>21.157684630738522</c:v>
                </c:pt>
                <c:pt idx="9">
                  <c:v>25.469458234405352</c:v>
                </c:pt>
                <c:pt idx="10">
                  <c:v>13.944464653813508</c:v>
                </c:pt>
                <c:pt idx="11">
                  <c:v>17.207913400522582</c:v>
                </c:pt>
                <c:pt idx="12">
                  <c:v>11.86400461001322</c:v>
                </c:pt>
                <c:pt idx="13">
                  <c:v>16.252587991718425</c:v>
                </c:pt>
                <c:pt idx="14">
                  <c:v>10.316334526986143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8-43DF-B5A5-CD4DC27DF076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Greater Western</c:v>
                </c:pt>
                <c:pt idx="4">
                  <c:v>Westernport </c:v>
                </c:pt>
                <c:pt idx="5">
                  <c:v>North East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reliability'!$I$10:$I$24</c:f>
              <c:numCache>
                <c:formatCode>_-* #,##0.0_-;\-* #,##0.0_-;_-* "-"??_-;_-@_-</c:formatCode>
                <c:ptCount val="15"/>
                <c:pt idx="0">
                  <c:v>53.629210503050125</c:v>
                </c:pt>
                <c:pt idx="1">
                  <c:v>34.749303621169915</c:v>
                </c:pt>
                <c:pt idx="2">
                  <c:v>33.057023137183457</c:v>
                </c:pt>
                <c:pt idx="3">
                  <c:v>28.869519071911864</c:v>
                </c:pt>
                <c:pt idx="4">
                  <c:v>26.235509456985966</c:v>
                </c:pt>
                <c:pt idx="5">
                  <c:v>24.541681209349221</c:v>
                </c:pt>
                <c:pt idx="6">
                  <c:v>23.763046954628102</c:v>
                </c:pt>
                <c:pt idx="7">
                  <c:v>22.73936170212766</c:v>
                </c:pt>
                <c:pt idx="8">
                  <c:v>22.34359483614697</c:v>
                </c:pt>
                <c:pt idx="9">
                  <c:v>21.099935801412368</c:v>
                </c:pt>
                <c:pt idx="10">
                  <c:v>15.678050728979429</c:v>
                </c:pt>
                <c:pt idx="11">
                  <c:v>13.187221396731054</c:v>
                </c:pt>
                <c:pt idx="12">
                  <c:v>12.295252782061434</c:v>
                </c:pt>
                <c:pt idx="13">
                  <c:v>12.096360840594567</c:v>
                </c:pt>
                <c:pt idx="14">
                  <c:v>10.948689116411197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8-43DF-B5A5-CD4DC27DF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GWMWater</c:v>
                </c:pt>
                <c:pt idx="5">
                  <c:v>Wannon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Greater Western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reliability'!$E$70:$E$84</c:f>
              <c:numCache>
                <c:formatCode>_-* #,##0.0_-;\-* #,##0.0_-;_-* "-"??_-;_-@_-</c:formatCode>
                <c:ptCount val="15"/>
                <c:pt idx="0">
                  <c:v>#N/A</c:v>
                </c:pt>
                <c:pt idx="1">
                  <c:v>158.24605334784977</c:v>
                </c:pt>
                <c:pt idx="2">
                  <c:v>189.16876363026338</c:v>
                </c:pt>
                <c:pt idx="3">
                  <c:v>136.5024805102764</c:v>
                </c:pt>
                <c:pt idx="4">
                  <c:v>245.8314543404735</c:v>
                </c:pt>
                <c:pt idx="5">
                  <c:v>141.11715481171549</c:v>
                </c:pt>
                <c:pt idx="6">
                  <c:v>4.3979173078896068</c:v>
                </c:pt>
                <c:pt idx="7">
                  <c:v>129.93467617247896</c:v>
                </c:pt>
                <c:pt idx="8">
                  <c:v>79.708931050439617</c:v>
                </c:pt>
                <c:pt idx="9">
                  <c:v>148.40858578708946</c:v>
                </c:pt>
                <c:pt idx="10">
                  <c:v>117.70043626689488</c:v>
                </c:pt>
                <c:pt idx="11">
                  <c:v>129.38441363806669</c:v>
                </c:pt>
                <c:pt idx="12">
                  <c:v>96.581265977548071</c:v>
                </c:pt>
                <c:pt idx="13">
                  <c:v>84.737980769230774</c:v>
                </c:pt>
                <c:pt idx="14">
                  <c:v>131.88789237668161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348-89DE-93376787D07A}"/>
            </c:ext>
          </c:extLst>
        </c:ser>
        <c:ser>
          <c:idx val="1"/>
          <c:order val="1"/>
          <c:tx>
            <c:strRef>
              <c:f>'5. Network reliability'!$F$69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GWMWater</c:v>
                </c:pt>
                <c:pt idx="5">
                  <c:v>Wannon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Greater Western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reliability'!$F$70:$F$84</c:f>
              <c:numCache>
                <c:formatCode>_-* #,##0.0_-;\-* #,##0.0_-;_-* "-"??_-;_-@_-</c:formatCode>
                <c:ptCount val="15"/>
                <c:pt idx="0">
                  <c:v>#N/A</c:v>
                </c:pt>
                <c:pt idx="1">
                  <c:v>176.2312961011591</c:v>
                </c:pt>
                <c:pt idx="2">
                  <c:v>166.4484699769053</c:v>
                </c:pt>
                <c:pt idx="3">
                  <c:v>209.03171953255426</c:v>
                </c:pt>
                <c:pt idx="4">
                  <c:v>153.1657458563536</c:v>
                </c:pt>
                <c:pt idx="5">
                  <c:v>178.44505747126436</c:v>
                </c:pt>
                <c:pt idx="6">
                  <c:v>5.0419982857842536</c:v>
                </c:pt>
                <c:pt idx="7">
                  <c:v>148.85974613547819</c:v>
                </c:pt>
                <c:pt idx="8">
                  <c:v>89.880736809241341</c:v>
                </c:pt>
                <c:pt idx="9">
                  <c:v>148.58040027605244</c:v>
                </c:pt>
                <c:pt idx="10">
                  <c:v>112.87642223311013</c:v>
                </c:pt>
                <c:pt idx="11">
                  <c:v>119.47928436911488</c:v>
                </c:pt>
                <c:pt idx="12">
                  <c:v>77.732090643274859</c:v>
                </c:pt>
                <c:pt idx="13">
                  <c:v>79.44816272965879</c:v>
                </c:pt>
                <c:pt idx="14">
                  <c:v>168.04461077844311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A-4348-89DE-93376787D07A}"/>
            </c:ext>
          </c:extLst>
        </c:ser>
        <c:ser>
          <c:idx val="2"/>
          <c:order val="2"/>
          <c:tx>
            <c:strRef>
              <c:f>'5. Network reliability'!$G$69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GWMWater</c:v>
                </c:pt>
                <c:pt idx="5">
                  <c:v>Wannon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Greater Western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reliability'!$G$70:$G$84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170.10703043022036</c:v>
                </c:pt>
                <c:pt idx="2">
                  <c:v>170.65917230401911</c:v>
                </c:pt>
                <c:pt idx="3">
                  <c:v>181.04135338345864</c:v>
                </c:pt>
                <c:pt idx="4">
                  <c:v>193.65973072215422</c:v>
                </c:pt>
                <c:pt idx="5">
                  <c:v>154.36135057471265</c:v>
                </c:pt>
                <c:pt idx="6">
                  <c:v>109.15929203539822</c:v>
                </c:pt>
                <c:pt idx="7">
                  <c:v>133.98292442362225</c:v>
                </c:pt>
                <c:pt idx="8">
                  <c:v>90.748806832454164</c:v>
                </c:pt>
                <c:pt idx="9">
                  <c:v>126.91306888928418</c:v>
                </c:pt>
                <c:pt idx="10">
                  <c:v>109.57456708294011</c:v>
                </c:pt>
                <c:pt idx="11">
                  <c:v>145.22328854766474</c:v>
                </c:pt>
                <c:pt idx="12">
                  <c:v>79.641048824593128</c:v>
                </c:pt>
                <c:pt idx="13">
                  <c:v>65.92675324675325</c:v>
                </c:pt>
                <c:pt idx="14">
                  <c:v>147.81420892360651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A-4348-89DE-93376787D07A}"/>
            </c:ext>
          </c:extLst>
        </c:ser>
        <c:ser>
          <c:idx val="3"/>
          <c:order val="3"/>
          <c:tx>
            <c:strRef>
              <c:f>'5. Network reliability'!$H$69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GWMWater</c:v>
                </c:pt>
                <c:pt idx="5">
                  <c:v>Wannon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Greater Western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reliability'!$H$70:$H$84</c:f>
              <c:numCache>
                <c:formatCode>_-* #,##0.0_-;\-* #,##0.0_-;_-* "-"??_-;_-@_-</c:formatCode>
                <c:ptCount val="15"/>
                <c:pt idx="0">
                  <c:v>283</c:v>
                </c:pt>
                <c:pt idx="1">
                  <c:v>180.15703634669151</c:v>
                </c:pt>
                <c:pt idx="2">
                  <c:v>153.52273279844397</c:v>
                </c:pt>
                <c:pt idx="3">
                  <c:v>206.95285087719299</c:v>
                </c:pt>
                <c:pt idx="4">
                  <c:v>204.21512309495895</c:v>
                </c:pt>
                <c:pt idx="5">
                  <c:v>115.84639358860196</c:v>
                </c:pt>
                <c:pt idx="6">
                  <c:v>126.57020561033403</c:v>
                </c:pt>
                <c:pt idx="7">
                  <c:v>139.72873594181425</c:v>
                </c:pt>
                <c:pt idx="8">
                  <c:v>98.22869147659064</c:v>
                </c:pt>
                <c:pt idx="9">
                  <c:v>146.25469074385992</c:v>
                </c:pt>
                <c:pt idx="10">
                  <c:v>122.26606362613435</c:v>
                </c:pt>
                <c:pt idx="11">
                  <c:v>138.31467345207804</c:v>
                </c:pt>
                <c:pt idx="12">
                  <c:v>88.022349025202089</c:v>
                </c:pt>
                <c:pt idx="13">
                  <c:v>54.647887323943664</c:v>
                </c:pt>
                <c:pt idx="14">
                  <c:v>122.17764620149389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A-4348-89DE-93376787D07A}"/>
            </c:ext>
          </c:extLst>
        </c:ser>
        <c:ser>
          <c:idx val="4"/>
          <c:order val="4"/>
          <c:tx>
            <c:strRef>
              <c:f>'5. Network reliability'!$I$69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GWMWater</c:v>
                </c:pt>
                <c:pt idx="5">
                  <c:v>Wannon </c:v>
                </c:pt>
                <c:pt idx="6">
                  <c:v>Barwon </c:v>
                </c:pt>
                <c:pt idx="7">
                  <c:v>South East </c:v>
                </c:pt>
                <c:pt idx="8">
                  <c:v>North East </c:v>
                </c:pt>
                <c:pt idx="9">
                  <c:v>Greater Western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reliability'!$I$70:$I$84</c:f>
              <c:numCache>
                <c:formatCode>_-* #,##0.0_-;\-* #,##0.0_-;_-* "-"??_-;_-@_-</c:formatCode>
                <c:ptCount val="15"/>
                <c:pt idx="0">
                  <c:v>240</c:v>
                </c:pt>
                <c:pt idx="1">
                  <c:v>200.08956485002113</c:v>
                </c:pt>
                <c:pt idx="2">
                  <c:v>179.50693210095983</c:v>
                </c:pt>
                <c:pt idx="3">
                  <c:v>176.67417417417417</c:v>
                </c:pt>
                <c:pt idx="4">
                  <c:v>176.11630929174788</c:v>
                </c:pt>
                <c:pt idx="5">
                  <c:v>159.4577938891766</c:v>
                </c:pt>
                <c:pt idx="6">
                  <c:v>155.56477934441665</c:v>
                </c:pt>
                <c:pt idx="7">
                  <c:v>140.90098834112564</c:v>
                </c:pt>
                <c:pt idx="8">
                  <c:v>140.78397062000431</c:v>
                </c:pt>
                <c:pt idx="9">
                  <c:v>139.7968196819682</c:v>
                </c:pt>
                <c:pt idx="10">
                  <c:v>136.81317943900149</c:v>
                </c:pt>
                <c:pt idx="11">
                  <c:v>135.71329046087888</c:v>
                </c:pt>
                <c:pt idx="12">
                  <c:v>65.983183856502237</c:v>
                </c:pt>
                <c:pt idx="13">
                  <c:v>63.98826291079812</c:v>
                </c:pt>
                <c:pt idx="14">
                  <c:v>140.83227774855339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4A-4348-89DE-93376787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South East </c:v>
                </c:pt>
                <c:pt idx="8">
                  <c:v>Coliban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Westernport </c:v>
                </c:pt>
                <c:pt idx="12">
                  <c:v>Barwon </c:v>
                </c:pt>
                <c:pt idx="13">
                  <c:v>East Gippsland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quality'!$E$10:$E$24</c:f>
              <c:numCache>
                <c:formatCode>_(* #,##0.00_);_(* \(#,##0.00\);_(* "-"??_);_(@_)</c:formatCode>
                <c:ptCount val="15"/>
                <c:pt idx="0">
                  <c:v>0.46673117422733224</c:v>
                </c:pt>
                <c:pt idx="1">
                  <c:v>0.18898600669788643</c:v>
                </c:pt>
                <c:pt idx="2">
                  <c:v>0.28154227906088947</c:v>
                </c:pt>
                <c:pt idx="3">
                  <c:v>0.50338528390167669</c:v>
                </c:pt>
                <c:pt idx="4">
                  <c:v>9.9093585147620289E-2</c:v>
                </c:pt>
                <c:pt idx="5">
                  <c:v>0.29695250418885516</c:v>
                </c:pt>
                <c:pt idx="6">
                  <c:v>0.16164802480744084</c:v>
                </c:pt>
                <c:pt idx="7">
                  <c:v>0.20642334955952085</c:v>
                </c:pt>
                <c:pt idx="8">
                  <c:v>0.27667322961304353</c:v>
                </c:pt>
                <c:pt idx="9">
                  <c:v>0.29585120289888311</c:v>
                </c:pt>
                <c:pt idx="10">
                  <c:v>0.27767378010732563</c:v>
                </c:pt>
                <c:pt idx="11">
                  <c:v>8.1131200741770979E-2</c:v>
                </c:pt>
                <c:pt idx="12">
                  <c:v>0.11881498636944827</c:v>
                </c:pt>
                <c:pt idx="13">
                  <c:v>0.26996073298429318</c:v>
                </c:pt>
                <c:pt idx="14">
                  <c:v>0.1150732031943212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South East </c:v>
                </c:pt>
                <c:pt idx="8">
                  <c:v>Coliban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Westernport </c:v>
                </c:pt>
                <c:pt idx="12">
                  <c:v>Barwon </c:v>
                </c:pt>
                <c:pt idx="13">
                  <c:v>East Gippsland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quality'!$F$10:$F$24</c:f>
              <c:numCache>
                <c:formatCode>_(* #,##0.00_);_(* \(#,##0.00\);_(* "-"??_);_(@_)</c:formatCode>
                <c:ptCount val="15"/>
                <c:pt idx="0">
                  <c:v>0.31789704597423363</c:v>
                </c:pt>
                <c:pt idx="1">
                  <c:v>0.19554324357355277</c:v>
                </c:pt>
                <c:pt idx="2">
                  <c:v>0.35662334005912433</c:v>
                </c:pt>
                <c:pt idx="3">
                  <c:v>0.46875803067894567</c:v>
                </c:pt>
                <c:pt idx="4">
                  <c:v>8.0496780128794854E-2</c:v>
                </c:pt>
                <c:pt idx="5">
                  <c:v>0.27733820578494867</c:v>
                </c:pt>
                <c:pt idx="6">
                  <c:v>0.21797344812008637</c:v>
                </c:pt>
                <c:pt idx="7">
                  <c:v>0.24193568470413618</c:v>
                </c:pt>
                <c:pt idx="8">
                  <c:v>0.28451120974166383</c:v>
                </c:pt>
                <c:pt idx="9">
                  <c:v>0.46767163094805669</c:v>
                </c:pt>
                <c:pt idx="10">
                  <c:v>0.27016955468604431</c:v>
                </c:pt>
                <c:pt idx="11">
                  <c:v>0.93473827328348069</c:v>
                </c:pt>
                <c:pt idx="12">
                  <c:v>0.1417202021562553</c:v>
                </c:pt>
                <c:pt idx="13">
                  <c:v>0.19308902208455689</c:v>
                </c:pt>
                <c:pt idx="14">
                  <c:v>9.410119911813733E-2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South East </c:v>
                </c:pt>
                <c:pt idx="8">
                  <c:v>Coliban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Westernport </c:v>
                </c:pt>
                <c:pt idx="12">
                  <c:v>Barwon </c:v>
                </c:pt>
                <c:pt idx="13">
                  <c:v>East Gippsland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quality'!$G$10:$G$24</c:f>
              <c:numCache>
                <c:formatCode>_(* #,##0.00_);_(* \(#,##0.00\);_(* "-"??_);_(@_)</c:formatCode>
                <c:ptCount val="15"/>
                <c:pt idx="0">
                  <c:v>0.31091115256593144</c:v>
                </c:pt>
                <c:pt idx="1">
                  <c:v>0.14974463192234672</c:v>
                </c:pt>
                <c:pt idx="2">
                  <c:v>0.24750206251718765</c:v>
                </c:pt>
                <c:pt idx="3">
                  <c:v>0.35507663939149475</c:v>
                </c:pt>
                <c:pt idx="4">
                  <c:v>7.6767791646526973E-2</c:v>
                </c:pt>
                <c:pt idx="5">
                  <c:v>0.24894799396100348</c:v>
                </c:pt>
                <c:pt idx="6">
                  <c:v>0.19579918701499954</c:v>
                </c:pt>
                <c:pt idx="7">
                  <c:v>0.24540073313008204</c:v>
                </c:pt>
                <c:pt idx="8">
                  <c:v>0.22604373509172879</c:v>
                </c:pt>
                <c:pt idx="9">
                  <c:v>0.24525245252452524</c:v>
                </c:pt>
                <c:pt idx="10">
                  <c:v>0.14845973029815662</c:v>
                </c:pt>
                <c:pt idx="11">
                  <c:v>0.25345749077084134</c:v>
                </c:pt>
                <c:pt idx="12">
                  <c:v>0.11517898585189473</c:v>
                </c:pt>
                <c:pt idx="13">
                  <c:v>0.20576131687242802</c:v>
                </c:pt>
                <c:pt idx="14">
                  <c:v>0.11525565800502934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South East </c:v>
                </c:pt>
                <c:pt idx="8">
                  <c:v>Coliban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Westernport </c:v>
                </c:pt>
                <c:pt idx="12">
                  <c:v>Barwon </c:v>
                </c:pt>
                <c:pt idx="13">
                  <c:v>East Gippsland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quality'!$H$10:$H$24</c:f>
              <c:numCache>
                <c:formatCode>_(* #,##0.00_);_(* \(#,##0.00\);_(* "-"??_);_(@_)</c:formatCode>
                <c:ptCount val="15"/>
                <c:pt idx="0">
                  <c:v>0.50295804461491145</c:v>
                </c:pt>
                <c:pt idx="1">
                  <c:v>0.29473183368137246</c:v>
                </c:pt>
                <c:pt idx="2">
                  <c:v>0.12667390517553387</c:v>
                </c:pt>
                <c:pt idx="3">
                  <c:v>0.3401112926049113</c:v>
                </c:pt>
                <c:pt idx="4">
                  <c:v>0.22386579387344499</c:v>
                </c:pt>
                <c:pt idx="5">
                  <c:v>0.51180478529551576</c:v>
                </c:pt>
                <c:pt idx="6">
                  <c:v>0.20174815916987615</c:v>
                </c:pt>
                <c:pt idx="7">
                  <c:v>0.2900144036442312</c:v>
                </c:pt>
                <c:pt idx="8">
                  <c:v>0.31286712421937796</c:v>
                </c:pt>
                <c:pt idx="9">
                  <c:v>0.29881366515029878</c:v>
                </c:pt>
                <c:pt idx="10">
                  <c:v>0.14169105190204836</c:v>
                </c:pt>
                <c:pt idx="11">
                  <c:v>0.11452255003544745</c:v>
                </c:pt>
                <c:pt idx="12">
                  <c:v>0.11708355508249067</c:v>
                </c:pt>
                <c:pt idx="13">
                  <c:v>0.14867561328690482</c:v>
                </c:pt>
                <c:pt idx="14">
                  <c:v>0.10617476622363221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North East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Greater Western</c:v>
                </c:pt>
                <c:pt idx="7">
                  <c:v>South East </c:v>
                </c:pt>
                <c:pt idx="8">
                  <c:v>Coliban </c:v>
                </c:pt>
                <c:pt idx="9">
                  <c:v>Wannon </c:v>
                </c:pt>
                <c:pt idx="10">
                  <c:v>GWMWater</c:v>
                </c:pt>
                <c:pt idx="11">
                  <c:v>Westernport </c:v>
                </c:pt>
                <c:pt idx="12">
                  <c:v>Barwon </c:v>
                </c:pt>
                <c:pt idx="13">
                  <c:v>East Gippsland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quality'!$I$10:$I$24</c:f>
              <c:numCache>
                <c:formatCode>_(* #,##0.00_);_(* \(#,##0.00\);_(* "-"??_);_(@_)</c:formatCode>
                <c:ptCount val="15"/>
                <c:pt idx="0">
                  <c:v>0.42778461044863914</c:v>
                </c:pt>
                <c:pt idx="1">
                  <c:v>0.36606092299647008</c:v>
                </c:pt>
                <c:pt idx="2">
                  <c:v>0.36223782478422256</c:v>
                </c:pt>
                <c:pt idx="3">
                  <c:v>0.36173165599677665</c:v>
                </c:pt>
                <c:pt idx="4">
                  <c:v>0.34087387666563368</c:v>
                </c:pt>
                <c:pt idx="5">
                  <c:v>0.31789282470481384</c:v>
                </c:pt>
                <c:pt idx="6">
                  <c:v>0.2828021161072114</c:v>
                </c:pt>
                <c:pt idx="7">
                  <c:v>0.28157971478699856</c:v>
                </c:pt>
                <c:pt idx="8">
                  <c:v>0.26580433371305379</c:v>
                </c:pt>
                <c:pt idx="9">
                  <c:v>0.24101180736744351</c:v>
                </c:pt>
                <c:pt idx="10">
                  <c:v>0.16260661471436463</c:v>
                </c:pt>
                <c:pt idx="11">
                  <c:v>0.15006967520634579</c:v>
                </c:pt>
                <c:pt idx="12">
                  <c:v>0.14682915026066298</c:v>
                </c:pt>
                <c:pt idx="13">
                  <c:v>0.11967263743051267</c:v>
                </c:pt>
                <c:pt idx="14">
                  <c:v>5.0307504622001981E-2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quality'!$E$50:$E$64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quality'!$F$50:$F$64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99.99</c:v>
                </c:pt>
                <c:pt idx="2">
                  <c:v>100</c:v>
                </c:pt>
                <c:pt idx="3">
                  <c:v>100</c:v>
                </c:pt>
                <c:pt idx="4">
                  <c:v>99.8</c:v>
                </c:pt>
                <c:pt idx="5">
                  <c:v>100</c:v>
                </c:pt>
                <c:pt idx="6">
                  <c:v>100</c:v>
                </c:pt>
                <c:pt idx="7">
                  <c:v>99.7</c:v>
                </c:pt>
                <c:pt idx="8">
                  <c:v>99.11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quality'!$G$50:$G$64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94.26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quality'!$H$50:$H$64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99.97</c:v>
                </c:pt>
                <c:pt idx="2">
                  <c:v>100</c:v>
                </c:pt>
                <c:pt idx="3">
                  <c:v>100</c:v>
                </c:pt>
                <c:pt idx="4">
                  <c:v>99.7</c:v>
                </c:pt>
                <c:pt idx="5">
                  <c:v>95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quality'!$I$49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quality'!$I$50:$I$64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97.450999999999993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quality'!$E$70:$E$84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quality'!$F$70:$F$84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quality'!$G$70:$G$84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quality'!$H$70:$H$84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quality'!$I$69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quality'!$I$70:$I$84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quality'!$E$29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quality'!$E$30:$E$44</c:f>
              <c:numCache>
                <c:formatCode>_(* #,##0.00_);_(* \(#,##0.00\);_(* "-"??_);_(@_)</c:formatCode>
                <c:ptCount val="15"/>
                <c:pt idx="0">
                  <c:v>85.554311310190371</c:v>
                </c:pt>
                <c:pt idx="1">
                  <c:v>86.4176570458404</c:v>
                </c:pt>
                <c:pt idx="2">
                  <c:v>83.756188118811878</c:v>
                </c:pt>
                <c:pt idx="3">
                  <c:v>46.441947565543067</c:v>
                </c:pt>
                <c:pt idx="4">
                  <c:v>65</c:v>
                </c:pt>
                <c:pt idx="5">
                  <c:v>49.308755760368669</c:v>
                </c:pt>
                <c:pt idx="6">
                  <c:v>41.935483870967744</c:v>
                </c:pt>
                <c:pt idx="7">
                  <c:v>67.857142857142861</c:v>
                </c:pt>
                <c:pt idx="8">
                  <c:v>67.487684729064028</c:v>
                </c:pt>
                <c:pt idx="9">
                  <c:v>84.905660377358487</c:v>
                </c:pt>
                <c:pt idx="10">
                  <c:v>51.239669421487612</c:v>
                </c:pt>
                <c:pt idx="11">
                  <c:v>65.833333333333314</c:v>
                </c:pt>
                <c:pt idx="12">
                  <c:v>66.666666666666657</c:v>
                </c:pt>
                <c:pt idx="13">
                  <c:v>45.871559633027523</c:v>
                </c:pt>
                <c:pt idx="14">
                  <c:v>42.857142857142861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quality'!$F$29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quality'!$F$30:$F$44</c:f>
              <c:numCache>
                <c:formatCode>_(* #,##0.00_);_(* \(#,##0.00\);_(* "-"??_);_(@_)</c:formatCode>
                <c:ptCount val="15"/>
                <c:pt idx="0">
                  <c:v>10.526315789473685</c:v>
                </c:pt>
                <c:pt idx="1">
                  <c:v>9.3378607809847214</c:v>
                </c:pt>
                <c:pt idx="2">
                  <c:v>13.180693069306928</c:v>
                </c:pt>
                <c:pt idx="3">
                  <c:v>34.082397003745321</c:v>
                </c:pt>
                <c:pt idx="4">
                  <c:v>25.000000000000007</c:v>
                </c:pt>
                <c:pt idx="5">
                  <c:v>38.70967741935484</c:v>
                </c:pt>
                <c:pt idx="6">
                  <c:v>45.161290322580641</c:v>
                </c:pt>
                <c:pt idx="7">
                  <c:v>16.428571428571427</c:v>
                </c:pt>
                <c:pt idx="8">
                  <c:v>21.674876847290641</c:v>
                </c:pt>
                <c:pt idx="9">
                  <c:v>9.4339622641509422</c:v>
                </c:pt>
                <c:pt idx="10">
                  <c:v>40.495867768595048</c:v>
                </c:pt>
                <c:pt idx="11">
                  <c:v>23.75</c:v>
                </c:pt>
                <c:pt idx="12">
                  <c:v>19.753086419753085</c:v>
                </c:pt>
                <c:pt idx="13">
                  <c:v>32.110091743119263</c:v>
                </c:pt>
                <c:pt idx="14">
                  <c:v>50.000000000000014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quality'!$G$30:$G$44</c:f>
              <c:numCache>
                <c:formatCode>_(* #,##0.00_);_(* \(#,##0.00\);_(* "-"??_);_(@_)</c:formatCode>
                <c:ptCount val="15"/>
                <c:pt idx="0">
                  <c:v>3.9193729003359468</c:v>
                </c:pt>
                <c:pt idx="1">
                  <c:v>4.2444821731748732</c:v>
                </c:pt>
                <c:pt idx="2">
                  <c:v>3.0631188118811883</c:v>
                </c:pt>
                <c:pt idx="3">
                  <c:v>19.475655430711612</c:v>
                </c:pt>
                <c:pt idx="4">
                  <c:v>10.000000000000002</c:v>
                </c:pt>
                <c:pt idx="5">
                  <c:v>11.981566820276498</c:v>
                </c:pt>
                <c:pt idx="6">
                  <c:v>12.903225806451612</c:v>
                </c:pt>
                <c:pt idx="7">
                  <c:v>15.714285714285717</c:v>
                </c:pt>
                <c:pt idx="8">
                  <c:v>10.83743842364532</c:v>
                </c:pt>
                <c:pt idx="9">
                  <c:v>5.6603773584905648</c:v>
                </c:pt>
                <c:pt idx="10">
                  <c:v>8.2644628099173563</c:v>
                </c:pt>
                <c:pt idx="11">
                  <c:v>10.416666666666666</c:v>
                </c:pt>
                <c:pt idx="12">
                  <c:v>13.580246913580243</c:v>
                </c:pt>
                <c:pt idx="13">
                  <c:v>22.01834862385321</c:v>
                </c:pt>
                <c:pt idx="14">
                  <c:v>7.1428571428571441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Coliban </c:v>
                </c:pt>
                <c:pt idx="6">
                  <c:v>South East </c:v>
                </c:pt>
                <c:pt idx="7">
                  <c:v>North East </c:v>
                </c:pt>
                <c:pt idx="8">
                  <c:v>Westernport </c:v>
                </c:pt>
                <c:pt idx="9">
                  <c:v>Wannon </c:v>
                </c:pt>
                <c:pt idx="10">
                  <c:v>Yarra Valley </c:v>
                </c:pt>
                <c:pt idx="11">
                  <c:v>Central Highlands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Environmental'!$E$31:$E$46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102.33148668252647</c:v>
                </c:pt>
                <c:pt idx="2">
                  <c:v>87.650442252557085</c:v>
                </c:pt>
                <c:pt idx="3">
                  <c:v>56.287638021044607</c:v>
                </c:pt>
                <c:pt idx="4">
                  <c:v>50.723889692197865</c:v>
                </c:pt>
                <c:pt idx="5">
                  <c:v>27.279497818916905</c:v>
                </c:pt>
                <c:pt idx="6">
                  <c:v>22.613202755674788</c:v>
                </c:pt>
                <c:pt idx="7">
                  <c:v>30.741344904723491</c:v>
                </c:pt>
                <c:pt idx="8">
                  <c:v>13.085090509472527</c:v>
                </c:pt>
                <c:pt idx="9">
                  <c:v>17.807214879685048</c:v>
                </c:pt>
                <c:pt idx="10">
                  <c:v>31.588232040142977</c:v>
                </c:pt>
                <c:pt idx="11">
                  <c:v>13.433600528881909</c:v>
                </c:pt>
                <c:pt idx="12">
                  <c:v>15.201513158817988</c:v>
                </c:pt>
                <c:pt idx="13">
                  <c:v>10.625832649760603</c:v>
                </c:pt>
                <c:pt idx="14">
                  <c:v>7.2069056317970617</c:v>
                </c:pt>
                <c:pt idx="15">
                  <c:v>2.6165900377387636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Coliban </c:v>
                </c:pt>
                <c:pt idx="6">
                  <c:v>South East </c:v>
                </c:pt>
                <c:pt idx="7">
                  <c:v>North East </c:v>
                </c:pt>
                <c:pt idx="8">
                  <c:v>Westernport </c:v>
                </c:pt>
                <c:pt idx="9">
                  <c:v>Wannon </c:v>
                </c:pt>
                <c:pt idx="10">
                  <c:v>Yarra Valley </c:v>
                </c:pt>
                <c:pt idx="11">
                  <c:v>Central Highlands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Environmental'!$F$31:$F$46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98.945592044666881</c:v>
                </c:pt>
                <c:pt idx="2">
                  <c:v>78.312995196558205</c:v>
                </c:pt>
                <c:pt idx="3">
                  <c:v>46.40894073941395</c:v>
                </c:pt>
                <c:pt idx="4">
                  <c:v>45.858119661138787</c:v>
                </c:pt>
                <c:pt idx="5">
                  <c:v>30.211452095808383</c:v>
                </c:pt>
                <c:pt idx="6">
                  <c:v>20.97031620421383</c:v>
                </c:pt>
                <c:pt idx="7">
                  <c:v>29.796228256569524</c:v>
                </c:pt>
                <c:pt idx="8">
                  <c:v>7.4413059210136066</c:v>
                </c:pt>
                <c:pt idx="9">
                  <c:v>15.619771371186285</c:v>
                </c:pt>
                <c:pt idx="10">
                  <c:v>31.811440184569484</c:v>
                </c:pt>
                <c:pt idx="11">
                  <c:v>16.555962096662849</c:v>
                </c:pt>
                <c:pt idx="12">
                  <c:v>12.523381137990755</c:v>
                </c:pt>
                <c:pt idx="13">
                  <c:v>11.971441691503582</c:v>
                </c:pt>
                <c:pt idx="14">
                  <c:v>7.9188958432507439</c:v>
                </c:pt>
                <c:pt idx="15">
                  <c:v>4.4496277231363184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Coliban </c:v>
                </c:pt>
                <c:pt idx="6">
                  <c:v>South East </c:v>
                </c:pt>
                <c:pt idx="7">
                  <c:v>North East </c:v>
                </c:pt>
                <c:pt idx="8">
                  <c:v>Westernport </c:v>
                </c:pt>
                <c:pt idx="9">
                  <c:v>Wannon </c:v>
                </c:pt>
                <c:pt idx="10">
                  <c:v>Yarra Valley </c:v>
                </c:pt>
                <c:pt idx="11">
                  <c:v>Central Highlands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Environmental'!$G$31:$G$46</c:f>
              <c:numCache>
                <c:formatCode>_-* #,##0_-;\-* #,##0_-;_-* "-"??_-;_-@_-</c:formatCode>
                <c:ptCount val="16"/>
                <c:pt idx="0">
                  <c:v>82.473649919609912</c:v>
                </c:pt>
                <c:pt idx="1">
                  <c:v>97.598121861568259</c:v>
                </c:pt>
                <c:pt idx="2">
                  <c:v>65.682940043342185</c:v>
                </c:pt>
                <c:pt idx="3">
                  <c:v>45.769229548705127</c:v>
                </c:pt>
                <c:pt idx="4">
                  <c:v>36.604925275754752</c:v>
                </c:pt>
                <c:pt idx="5">
                  <c:v>20.543977055449329</c:v>
                </c:pt>
                <c:pt idx="6">
                  <c:v>25.37435076722458</c:v>
                </c:pt>
                <c:pt idx="7">
                  <c:v>22.164933419015636</c:v>
                </c:pt>
                <c:pt idx="8">
                  <c:v>17.878793382682829</c:v>
                </c:pt>
                <c:pt idx="9">
                  <c:v>16.964462136155262</c:v>
                </c:pt>
                <c:pt idx="10">
                  <c:v>29.871704245232777</c:v>
                </c:pt>
                <c:pt idx="11">
                  <c:v>15.008857534986555</c:v>
                </c:pt>
                <c:pt idx="12">
                  <c:v>10.241329282106845</c:v>
                </c:pt>
                <c:pt idx="13">
                  <c:v>11.093654933258684</c:v>
                </c:pt>
                <c:pt idx="14">
                  <c:v>7.420944948031341</c:v>
                </c:pt>
                <c:pt idx="15">
                  <c:v>4.2101928224223535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Coliban </c:v>
                </c:pt>
                <c:pt idx="6">
                  <c:v>South East </c:v>
                </c:pt>
                <c:pt idx="7">
                  <c:v>North East </c:v>
                </c:pt>
                <c:pt idx="8">
                  <c:v>Westernport </c:v>
                </c:pt>
                <c:pt idx="9">
                  <c:v>Wannon </c:v>
                </c:pt>
                <c:pt idx="10">
                  <c:v>Yarra Valley </c:v>
                </c:pt>
                <c:pt idx="11">
                  <c:v>Central Highlands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Environmental'!$H$31:$H$46</c:f>
              <c:numCache>
                <c:formatCode>_-* #,##0_-;\-* #,##0_-;_-* "-"??_-;_-@_-</c:formatCode>
                <c:ptCount val="16"/>
                <c:pt idx="0">
                  <c:v>81.382827996599602</c:v>
                </c:pt>
                <c:pt idx="1">
                  <c:v>75.604570821153345</c:v>
                </c:pt>
                <c:pt idx="2">
                  <c:v>32.675623800383882</c:v>
                </c:pt>
                <c:pt idx="3">
                  <c:v>42.678791615289768</c:v>
                </c:pt>
                <c:pt idx="4">
                  <c:v>34.287502845435917</c:v>
                </c:pt>
                <c:pt idx="5">
                  <c:v>17.753723748727911</c:v>
                </c:pt>
                <c:pt idx="6">
                  <c:v>20.16721044045677</c:v>
                </c:pt>
                <c:pt idx="7">
                  <c:v>14.69154479744495</c:v>
                </c:pt>
                <c:pt idx="8">
                  <c:v>18.153364632237874</c:v>
                </c:pt>
                <c:pt idx="9">
                  <c:v>13.611980330800177</c:v>
                </c:pt>
                <c:pt idx="10">
                  <c:v>22.468723936613845</c:v>
                </c:pt>
                <c:pt idx="11">
                  <c:v>10.237102495488207</c:v>
                </c:pt>
                <c:pt idx="12">
                  <c:v>10.916926023461816</c:v>
                </c:pt>
                <c:pt idx="13">
                  <c:v>9.499506819938528</c:v>
                </c:pt>
                <c:pt idx="14">
                  <c:v>8.3320616511521433</c:v>
                </c:pt>
                <c:pt idx="15">
                  <c:v>2.5119099177132957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Coliban </c:v>
                </c:pt>
                <c:pt idx="6">
                  <c:v>South East </c:v>
                </c:pt>
                <c:pt idx="7">
                  <c:v>North East </c:v>
                </c:pt>
                <c:pt idx="8">
                  <c:v>Westernport </c:v>
                </c:pt>
                <c:pt idx="9">
                  <c:v>Wannon </c:v>
                </c:pt>
                <c:pt idx="10">
                  <c:v>Yarra Valley </c:v>
                </c:pt>
                <c:pt idx="11">
                  <c:v>Central Highlands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Environmental'!$I$31:$I$46</c:f>
              <c:numCache>
                <c:formatCode>_-* #,##0_-;\-* #,##0_-;_-* "-"??_-;_-@_-</c:formatCode>
                <c:ptCount val="16"/>
                <c:pt idx="0">
                  <c:v>91.229994072317737</c:v>
                </c:pt>
                <c:pt idx="1">
                  <c:v>79.413499063145281</c:v>
                </c:pt>
                <c:pt idx="2">
                  <c:v>59.271592952987298</c:v>
                </c:pt>
                <c:pt idx="3">
                  <c:v>52.151161868506627</c:v>
                </c:pt>
                <c:pt idx="4">
                  <c:v>41.595749259982725</c:v>
                </c:pt>
                <c:pt idx="5">
                  <c:v>33.627385001546031</c:v>
                </c:pt>
                <c:pt idx="6">
                  <c:v>28.018334206843644</c:v>
                </c:pt>
                <c:pt idx="7">
                  <c:v>27.942273869760498</c:v>
                </c:pt>
                <c:pt idx="8">
                  <c:v>20.240354206198607</c:v>
                </c:pt>
                <c:pt idx="9">
                  <c:v>19.016201406130328</c:v>
                </c:pt>
                <c:pt idx="10">
                  <c:v>18.82119069026135</c:v>
                </c:pt>
                <c:pt idx="11">
                  <c:v>17.670299727520437</c:v>
                </c:pt>
                <c:pt idx="12">
                  <c:v>13.202831004846443</c:v>
                </c:pt>
                <c:pt idx="13">
                  <c:v>12.988600802806802</c:v>
                </c:pt>
                <c:pt idx="14">
                  <c:v>9.5806396774420399</c:v>
                </c:pt>
                <c:pt idx="15">
                  <c:v>5.8144405005752642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Environmental'!$E$52:$E$67</c:f>
              <c:numCache>
                <c:formatCode>_-* #,##0_-;\-* #,##0_-;_-* "-"??_-;_-@_-</c:formatCode>
                <c:ptCount val="16"/>
                <c:pt idx="0">
                  <c:v>370.84969569910976</c:v>
                </c:pt>
                <c:pt idx="1">
                  <c:v>70.647721675943643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Environmental'!$F$52:$F$67</c:f>
              <c:numCache>
                <c:formatCode>_-* #,##0_-;\-* #,##0_-;_-* "-"??_-;_-@_-</c:formatCode>
                <c:ptCount val="16"/>
                <c:pt idx="0">
                  <c:v>114.54668993313464</c:v>
                </c:pt>
                <c:pt idx="1">
                  <c:v>66.474727375804534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Environmental'!$G$52:$G$67</c:f>
              <c:numCache>
                <c:formatCode>_-* #,##0_-;\-* #,##0_-;_-* "-"??_-;_-@_-</c:formatCode>
                <c:ptCount val="16"/>
                <c:pt idx="0">
                  <c:v>50.285018212782063</c:v>
                </c:pt>
                <c:pt idx="1">
                  <c:v>106.67960876930496</c:v>
                </c:pt>
                <c:pt idx="2">
                  <c:v>36.578869488014206</c:v>
                </c:pt>
                <c:pt idx="3">
                  <c:v>0</c:v>
                </c:pt>
                <c:pt idx="4">
                  <c:v>100</c:v>
                </c:pt>
                <c:pt idx="5">
                  <c:v>32.138088120870123</c:v>
                </c:pt>
                <c:pt idx="6">
                  <c:v>90.478989127240666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236.11805902951474</c:v>
                </c:pt>
                <c:pt idx="12">
                  <c:v>0</c:v>
                </c:pt>
                <c:pt idx="13">
                  <c:v>121.42857142857142</c:v>
                </c:pt>
                <c:pt idx="14">
                  <c:v>100.84409136047667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Environmental'!$H$52:$H$67</c:f>
              <c:numCache>
                <c:formatCode>_-* #,##0_-;\-* #,##0_-;_-* "-"??_-;_-@_-</c:formatCode>
                <c:ptCount val="16"/>
                <c:pt idx="0">
                  <c:v>92.669206250731321</c:v>
                </c:pt>
                <c:pt idx="1">
                  <c:v>91.372146521509009</c:v>
                </c:pt>
                <c:pt idx="2">
                  <c:v>83.994400373308437</c:v>
                </c:pt>
                <c:pt idx="3">
                  <c:v>0</c:v>
                </c:pt>
                <c:pt idx="4">
                  <c:v>100</c:v>
                </c:pt>
                <c:pt idx="5">
                  <c:v>246.86531726450363</c:v>
                </c:pt>
                <c:pt idx="6">
                  <c:v>80.061126299829283</c:v>
                </c:pt>
                <c:pt idx="7">
                  <c:v>0</c:v>
                </c:pt>
                <c:pt idx="8">
                  <c:v>87.780533902665596</c:v>
                </c:pt>
                <c:pt idx="9">
                  <c:v>126.15039281705948</c:v>
                </c:pt>
                <c:pt idx="10">
                  <c:v>0</c:v>
                </c:pt>
                <c:pt idx="11">
                  <c:v>0</c:v>
                </c:pt>
                <c:pt idx="12">
                  <c:v>6.6997186118183034</c:v>
                </c:pt>
                <c:pt idx="13">
                  <c:v>43.582581086269798</c:v>
                </c:pt>
                <c:pt idx="14">
                  <c:v>107.41333333333334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Environmental'!$I$52:$I$67</c:f>
              <c:numCache>
                <c:formatCode>_-* #,##0_-;\-* #,##0_-;_-* "-"??_-;_-@_-</c:formatCode>
                <c:ptCount val="16"/>
                <c:pt idx="0">
                  <c:v>48.04806085055057</c:v>
                </c:pt>
                <c:pt idx="1">
                  <c:v>84.35489332881815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65.534874573119495</c:v>
                </c:pt>
                <c:pt idx="7">
                  <c:v>0</c:v>
                </c:pt>
                <c:pt idx="8">
                  <c:v>84.771061916023726</c:v>
                </c:pt>
                <c:pt idx="9">
                  <c:v>210.80602302922941</c:v>
                </c:pt>
                <c:pt idx="10">
                  <c:v>0</c:v>
                </c:pt>
                <c:pt idx="11">
                  <c:v>0</c:v>
                </c:pt>
                <c:pt idx="12">
                  <c:v>32.605281095338292</c:v>
                </c:pt>
                <c:pt idx="13">
                  <c:v>99.743589743589752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payment'!$E$70:$E$84</c:f>
              <c:numCache>
                <c:formatCode>_-* #,##0_-;\-* #,##0_-;_-* "-"??_-;_-@_-</c:formatCode>
                <c:ptCount val="15"/>
                <c:pt idx="0">
                  <c:v>519.24128818580698</c:v>
                </c:pt>
                <c:pt idx="1">
                  <c:v>486.80954253924597</c:v>
                </c:pt>
                <c:pt idx="2">
                  <c:v>490.63145673717526</c:v>
                </c:pt>
                <c:pt idx="3">
                  <c:v>495.70357679063557</c:v>
                </c:pt>
                <c:pt idx="4">
                  <c:v>436.123699029401</c:v>
                </c:pt>
                <c:pt idx="5">
                  <c:v>333.07489264850926</c:v>
                </c:pt>
                <c:pt idx="6">
                  <c:v>428.72525102309265</c:v>
                </c:pt>
                <c:pt idx="7">
                  <c:v>333.18810388159733</c:v>
                </c:pt>
                <c:pt idx="8">
                  <c:v>290.22099425062981</c:v>
                </c:pt>
                <c:pt idx="9">
                  <c:v>291.6950032225937</c:v>
                </c:pt>
                <c:pt idx="10">
                  <c:v>212.577840301615</c:v>
                </c:pt>
                <c:pt idx="11">
                  <c:v>302.08965779891508</c:v>
                </c:pt>
                <c:pt idx="12">
                  <c:v>289.56718773619008</c:v>
                </c:pt>
                <c:pt idx="13">
                  <c:v>198.73842143443022</c:v>
                </c:pt>
                <c:pt idx="14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payment'!$F$70:$F$84</c:f>
              <c:numCache>
                <c:formatCode>_-* #,##0_-;\-* #,##0_-;_-* "-"??_-;_-@_-</c:formatCode>
                <c:ptCount val="15"/>
                <c:pt idx="0">
                  <c:v>521.88628521467956</c:v>
                </c:pt>
                <c:pt idx="1">
                  <c:v>496.68095339208242</c:v>
                </c:pt>
                <c:pt idx="2">
                  <c:v>471.0159877738156</c:v>
                </c:pt>
                <c:pt idx="3">
                  <c:v>488.4968469916156</c:v>
                </c:pt>
                <c:pt idx="4">
                  <c:v>433.68518467092474</c:v>
                </c:pt>
                <c:pt idx="5">
                  <c:v>347.58822080805101</c:v>
                </c:pt>
                <c:pt idx="6">
                  <c:v>388.80419242236934</c:v>
                </c:pt>
                <c:pt idx="7">
                  <c:v>319.28741273100616</c:v>
                </c:pt>
                <c:pt idx="8">
                  <c:v>287.93519642440504</c:v>
                </c:pt>
                <c:pt idx="9">
                  <c:v>291</c:v>
                </c:pt>
                <c:pt idx="10">
                  <c:v>228.53676612338057</c:v>
                </c:pt>
                <c:pt idx="11">
                  <c:v>290.32297575834957</c:v>
                </c:pt>
                <c:pt idx="12">
                  <c:v>281.55990204015541</c:v>
                </c:pt>
                <c:pt idx="13">
                  <c:v>196.08371361646729</c:v>
                </c:pt>
                <c:pt idx="14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payment'!$G$70:$G$84</c:f>
              <c:numCache>
                <c:formatCode>_-* #,##0_-;\-* #,##0_-;_-* "-"??_-;_-@_-</c:formatCode>
                <c:ptCount val="15"/>
                <c:pt idx="0">
                  <c:v>492.91401295234175</c:v>
                </c:pt>
                <c:pt idx="1">
                  <c:v>499.15978699245409</c:v>
                </c:pt>
                <c:pt idx="2">
                  <c:v>427.13263225367064</c:v>
                </c:pt>
                <c:pt idx="3">
                  <c:v>459.35854645042673</c:v>
                </c:pt>
                <c:pt idx="4">
                  <c:v>423.81827148317109</c:v>
                </c:pt>
                <c:pt idx="5">
                  <c:v>335.17919722901388</c:v>
                </c:pt>
                <c:pt idx="6">
                  <c:v>392.80723743714043</c:v>
                </c:pt>
                <c:pt idx="7">
                  <c:v>284.16053574628211</c:v>
                </c:pt>
                <c:pt idx="8">
                  <c:v>291.78305380283865</c:v>
                </c:pt>
                <c:pt idx="9">
                  <c:v>292.96299693054118</c:v>
                </c:pt>
                <c:pt idx="10">
                  <c:v>233.46158912030845</c:v>
                </c:pt>
                <c:pt idx="11">
                  <c:v>267.33896450924482</c:v>
                </c:pt>
                <c:pt idx="12">
                  <c:v>266.98442986106664</c:v>
                </c:pt>
                <c:pt idx="13">
                  <c:v>203.40299701933995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payment'!$H$70:$H$84</c:f>
              <c:numCache>
                <c:formatCode>_-* #,##0_-;\-* #,##0_-;_-* "-"??_-;_-@_-</c:formatCode>
                <c:ptCount val="15"/>
                <c:pt idx="0">
                  <c:v>468.67869107941135</c:v>
                </c:pt>
                <c:pt idx="1">
                  <c:v>468.329537393652</c:v>
                </c:pt>
                <c:pt idx="2">
                  <c:v>456.88673807314899</c:v>
                </c:pt>
                <c:pt idx="3">
                  <c:v>453.37693606377297</c:v>
                </c:pt>
                <c:pt idx="4">
                  <c:v>397.79778440273731</c:v>
                </c:pt>
                <c:pt idx="5">
                  <c:v>350.09659742336231</c:v>
                </c:pt>
                <c:pt idx="6">
                  <c:v>349.45339094116804</c:v>
                </c:pt>
                <c:pt idx="7">
                  <c:v>315.90895892351284</c:v>
                </c:pt>
                <c:pt idx="8">
                  <c:v>295.20320637867496</c:v>
                </c:pt>
                <c:pt idx="9">
                  <c:v>280.83739594605214</c:v>
                </c:pt>
                <c:pt idx="10">
                  <c:v>252.22241979738288</c:v>
                </c:pt>
                <c:pt idx="11">
                  <c:v>246.59571143205645</c:v>
                </c:pt>
                <c:pt idx="12">
                  <c:v>215.07746763186429</c:v>
                </c:pt>
                <c:pt idx="13">
                  <c:v>191.06028397572979</c:v>
                </c:pt>
                <c:pt idx="14">
                  <c:v>182.36857674202355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payment'!$I$69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payment'!$I$70:$I$84</c:f>
              <c:numCache>
                <c:formatCode>_-* #,##0_-;\-* #,##0_-;_-* "-"??_-;_-@_-</c:formatCode>
                <c:ptCount val="15"/>
                <c:pt idx="0">
                  <c:v>487.0026457948548</c:v>
                </c:pt>
                <c:pt idx="1">
                  <c:v>487.24556446377909</c:v>
                </c:pt>
                <c:pt idx="2">
                  <c:v>525.62685506850391</c:v>
                </c:pt>
                <c:pt idx="3">
                  <c:v>498.38108202428816</c:v>
                </c:pt>
                <c:pt idx="4">
                  <c:v>452.33106957484659</c:v>
                </c:pt>
                <c:pt idx="5">
                  <c:v>360.47217284522185</c:v>
                </c:pt>
                <c:pt idx="6">
                  <c:v>375.59352660527372</c:v>
                </c:pt>
                <c:pt idx="7">
                  <c:v>332.10209104088312</c:v>
                </c:pt>
                <c:pt idx="8">
                  <c:v>327.50278180697086</c:v>
                </c:pt>
                <c:pt idx="9">
                  <c:v>333.56581869859605</c:v>
                </c:pt>
                <c:pt idx="10">
                  <c:v>266.9194286872214</c:v>
                </c:pt>
                <c:pt idx="11">
                  <c:v>297.34432100813694</c:v>
                </c:pt>
                <c:pt idx="12">
                  <c:v>293.76814874555464</c:v>
                </c:pt>
                <c:pt idx="13">
                  <c:v>223.82691139211389</c:v>
                </c:pt>
                <c:pt idx="14">
                  <c:v>211.37468022071852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Environmental'!$E$73:$E$88</c:f>
              <c:numCache>
                <c:formatCode>_-* #,##0_-;\-* #,##0_-;_-* "-"??_-;_-@_-</c:formatCode>
                <c:ptCount val="16"/>
                <c:pt idx="0">
                  <c:v>513651.42460082332</c:v>
                </c:pt>
                <c:pt idx="1">
                  <c:v>51237</c:v>
                </c:pt>
                <c:pt idx="2">
                  <c:v>32006</c:v>
                </c:pt>
                <c:pt idx="3">
                  <c:v>0</c:v>
                </c:pt>
                <c:pt idx="4">
                  <c:v>44258.933248951063</c:v>
                </c:pt>
                <c:pt idx="5">
                  <c:v>14976</c:v>
                </c:pt>
                <c:pt idx="6">
                  <c:v>29938</c:v>
                </c:pt>
                <c:pt idx="7">
                  <c:v>8334</c:v>
                </c:pt>
                <c:pt idx="8">
                  <c:v>34750</c:v>
                </c:pt>
                <c:pt idx="9">
                  <c:v>77754</c:v>
                </c:pt>
                <c:pt idx="10">
                  <c:v>15168.799999999997</c:v>
                </c:pt>
                <c:pt idx="11">
                  <c:v>18837.900000000001</c:v>
                </c:pt>
                <c:pt idx="12">
                  <c:v>32613.5</c:v>
                </c:pt>
                <c:pt idx="13">
                  <c:v>8874.69</c:v>
                </c:pt>
                <c:pt idx="14">
                  <c:v>26656</c:v>
                </c:pt>
                <c:pt idx="15">
                  <c:v>6458.7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Environmental'!$F$73:$F$88</c:f>
              <c:numCache>
                <c:formatCode>_-* #,##0_-;\-* #,##0_-;_-* "-"??_-;_-@_-</c:formatCode>
                <c:ptCount val="16"/>
                <c:pt idx="0">
                  <c:v>468966.04577998834</c:v>
                </c:pt>
                <c:pt idx="1">
                  <c:v>44908</c:v>
                </c:pt>
                <c:pt idx="2">
                  <c:v>35856.300000000003</c:v>
                </c:pt>
                <c:pt idx="3">
                  <c:v>0</c:v>
                </c:pt>
                <c:pt idx="4">
                  <c:v>30083</c:v>
                </c:pt>
                <c:pt idx="5">
                  <c:v>13556.339999999998</c:v>
                </c:pt>
                <c:pt idx="6">
                  <c:v>26942</c:v>
                </c:pt>
                <c:pt idx="7">
                  <c:v>7636</c:v>
                </c:pt>
                <c:pt idx="8">
                  <c:v>35385</c:v>
                </c:pt>
                <c:pt idx="9">
                  <c:v>71742.290000000008</c:v>
                </c:pt>
                <c:pt idx="10">
                  <c:v>14155.1</c:v>
                </c:pt>
                <c:pt idx="11">
                  <c:v>17869.98</c:v>
                </c:pt>
                <c:pt idx="12">
                  <c:v>32197</c:v>
                </c:pt>
                <c:pt idx="13">
                  <c:v>8340</c:v>
                </c:pt>
                <c:pt idx="14">
                  <c:v>23887</c:v>
                </c:pt>
                <c:pt idx="15">
                  <c:v>6703.7000000000007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Environmental'!$G$72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Environmental'!$G$73:$G$88</c:f>
              <c:numCache>
                <c:formatCode>_-* #,##0_-;\-* #,##0_-;_-* "-"??_-;_-@_-</c:formatCode>
                <c:ptCount val="16"/>
                <c:pt idx="0">
                  <c:v>466284.90255960147</c:v>
                </c:pt>
                <c:pt idx="1">
                  <c:v>39411</c:v>
                </c:pt>
                <c:pt idx="2">
                  <c:v>28576.5</c:v>
                </c:pt>
                <c:pt idx="3">
                  <c:v>0</c:v>
                </c:pt>
                <c:pt idx="4">
                  <c:v>28166</c:v>
                </c:pt>
                <c:pt idx="5">
                  <c:v>15484</c:v>
                </c:pt>
                <c:pt idx="6">
                  <c:v>27053.600000000002</c:v>
                </c:pt>
                <c:pt idx="7">
                  <c:v>7825</c:v>
                </c:pt>
                <c:pt idx="8">
                  <c:v>35276</c:v>
                </c:pt>
                <c:pt idx="9">
                  <c:v>34572</c:v>
                </c:pt>
                <c:pt idx="10">
                  <c:v>15590.920000000002</c:v>
                </c:pt>
                <c:pt idx="11">
                  <c:v>19348</c:v>
                </c:pt>
                <c:pt idx="12">
                  <c:v>31607</c:v>
                </c:pt>
                <c:pt idx="13">
                  <c:v>7580.6642182134783</c:v>
                </c:pt>
                <c:pt idx="14">
                  <c:v>29687</c:v>
                </c:pt>
                <c:pt idx="15">
                  <c:v>5973.7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Environmental'!$H$72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Environmental'!$H$73:$H$88</c:f>
              <c:numCache>
                <c:formatCode>_-* #,##0_-;\-* #,##0_-;_-* "-"??_-;_-@_-</c:formatCode>
                <c:ptCount val="16"/>
                <c:pt idx="0">
                  <c:v>449580.58367619035</c:v>
                </c:pt>
                <c:pt idx="1">
                  <c:v>34873</c:v>
                </c:pt>
                <c:pt idx="2">
                  <c:v>27871</c:v>
                </c:pt>
                <c:pt idx="3">
                  <c:v>15910</c:v>
                </c:pt>
                <c:pt idx="4">
                  <c:v>23537.869291741677</c:v>
                </c:pt>
                <c:pt idx="5">
                  <c:v>14117</c:v>
                </c:pt>
                <c:pt idx="6">
                  <c:v>20904</c:v>
                </c:pt>
                <c:pt idx="7">
                  <c:v>7446.9000000000005</c:v>
                </c:pt>
                <c:pt idx="8">
                  <c:v>33014</c:v>
                </c:pt>
                <c:pt idx="9">
                  <c:v>30955</c:v>
                </c:pt>
                <c:pt idx="10">
                  <c:v>12264.4</c:v>
                </c:pt>
                <c:pt idx="11">
                  <c:v>14613</c:v>
                </c:pt>
                <c:pt idx="12">
                  <c:v>30935</c:v>
                </c:pt>
                <c:pt idx="13">
                  <c:v>7265</c:v>
                </c:pt>
                <c:pt idx="14">
                  <c:v>21062</c:v>
                </c:pt>
                <c:pt idx="15">
                  <c:v>6610.18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Environmental'!$I$72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Environmental'!$I$73:$I$88</c:f>
              <c:numCache>
                <c:formatCode>_-* #,##0_-;\-* #,##0_-;_-* "-"??_-;_-@_-</c:formatCode>
                <c:ptCount val="16"/>
                <c:pt idx="0">
                  <c:v>410056.02618328691</c:v>
                </c:pt>
                <c:pt idx="1">
                  <c:v>33000</c:v>
                </c:pt>
                <c:pt idx="2">
                  <c:v>21041.5</c:v>
                </c:pt>
                <c:pt idx="3">
                  <c:v>10547</c:v>
                </c:pt>
                <c:pt idx="4">
                  <c:v>19082.632327441668</c:v>
                </c:pt>
                <c:pt idx="5">
                  <c:v>14771.7</c:v>
                </c:pt>
                <c:pt idx="6">
                  <c:v>17846</c:v>
                </c:pt>
                <c:pt idx="7">
                  <c:v>6874</c:v>
                </c:pt>
                <c:pt idx="8">
                  <c:v>29036.856207893074</c:v>
                </c:pt>
                <c:pt idx="9">
                  <c:v>29678</c:v>
                </c:pt>
                <c:pt idx="10">
                  <c:v>12301.1</c:v>
                </c:pt>
                <c:pt idx="11">
                  <c:v>13990.54</c:v>
                </c:pt>
                <c:pt idx="12">
                  <c:v>23383</c:v>
                </c:pt>
                <c:pt idx="13">
                  <c:v>7107</c:v>
                </c:pt>
                <c:pt idx="14">
                  <c:v>19953</c:v>
                </c:pt>
                <c:pt idx="15">
                  <c:v>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Environmental'!$E$93:$H$93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Environmental'!$E$111:$H$111</c:f>
              <c:numCache>
                <c:formatCode>0.0%</c:formatCode>
                <c:ptCount val="4"/>
                <c:pt idx="0">
                  <c:v>0.16841514378921763</c:v>
                </c:pt>
                <c:pt idx="1">
                  <c:v>0.79808704169859024</c:v>
                </c:pt>
                <c:pt idx="2">
                  <c:v>2.1463005043753029E-2</c:v>
                </c:pt>
                <c:pt idx="3">
                  <c:v>1.2034809468439121E-2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F34-4A8A-91D4-630CB82001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462-42FA-90F6-AD388FFB0C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62-42FA-90F6-AD388FFB0C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462-42FA-90F6-AD388FFB0CA7}"/>
              </c:ext>
            </c:extLst>
          </c:dPt>
          <c:dLbls>
            <c:dLbl>
              <c:idx val="0"/>
              <c:layout>
                <c:manualLayout>
                  <c:x val="7.3664825046040518E-3"/>
                  <c:y val="-0.1294117647058823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8.8397790055248615E-2"/>
                  <c:y val="-5.49019607843137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0.13996316758747698"/>
                  <c:y val="0.133333333333333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9981583793738422E-2"/>
                  <c:y val="0.113725490196078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-0.15469613259668508"/>
                  <c:y val="6.66666666666666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462-42FA-90F6-AD388FFB0CA7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462-42FA-90F6-AD388FFB0CA7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462-42FA-90F6-AD388FFB0C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Environmental'!$E$200:$L$200</c:f>
              <c:strCache>
                <c:ptCount val="8"/>
                <c:pt idx="0">
                  <c:v>Volume supplied  to retailers (ML)</c:v>
                </c:pt>
                <c:pt idx="1">
                  <c:v>Domestic/ residential (ML)</c:v>
                </c:pt>
                <c:pt idx="2">
                  <c:v>Municipal (ML)</c:v>
                </c:pt>
                <c:pt idx="3">
                  <c:v>Commercial (ML)</c:v>
                </c:pt>
                <c:pt idx="4">
                  <c:v>Industrial (ML)</c:v>
                </c:pt>
                <c:pt idx="5">
                  <c:v>Agricultural uses (ML)</c:v>
                </c:pt>
                <c:pt idx="6">
                  <c:v>Beneficial allocation (ML)</c:v>
                </c:pt>
                <c:pt idx="7">
                  <c:v> Within process (ML)</c:v>
                </c:pt>
              </c:strCache>
            </c:strRef>
          </c:cat>
          <c:val>
            <c:numRef>
              <c:f>'7. Environmental'!$E$218:$L$218</c:f>
              <c:numCache>
                <c:formatCode>0.0%</c:formatCode>
                <c:ptCount val="8"/>
                <c:pt idx="0">
                  <c:v>0.10954405242005337</c:v>
                </c:pt>
                <c:pt idx="1">
                  <c:v>1.2257328276763598E-2</c:v>
                </c:pt>
                <c:pt idx="2">
                  <c:v>2.4784780442999515E-2</c:v>
                </c:pt>
                <c:pt idx="3">
                  <c:v>2.8570298945918473E-2</c:v>
                </c:pt>
                <c:pt idx="4">
                  <c:v>4.7083313467958993E-2</c:v>
                </c:pt>
                <c:pt idx="5">
                  <c:v>0.49460001541204762</c:v>
                </c:pt>
                <c:pt idx="6">
                  <c:v>0.13572386681963819</c:v>
                </c:pt>
                <c:pt idx="7">
                  <c:v>0.14743634421462029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Environmental'!$E$10:$E$25</c:f>
              <c:numCache>
                <c:formatCode>_-* #,##0_-;\-* #,##0_-;_-* "-"??_-;_-@_-</c:formatCode>
                <c:ptCount val="16"/>
                <c:pt idx="0">
                  <c:v>36529.699999999997</c:v>
                </c:pt>
                <c:pt idx="1">
                  <c:v>7233.46</c:v>
                </c:pt>
                <c:pt idx="2">
                  <c:v>3472.8</c:v>
                </c:pt>
                <c:pt idx="3">
                  <c:v>3666.0405000000005</c:v>
                </c:pt>
                <c:pt idx="4">
                  <c:v>4683.0405669047668</c:v>
                </c:pt>
                <c:pt idx="5">
                  <c:v>1625.6</c:v>
                </c:pt>
                <c:pt idx="6">
                  <c:v>2564</c:v>
                </c:pt>
                <c:pt idx="7">
                  <c:v>2437.5807500000001</c:v>
                </c:pt>
                <c:pt idx="8">
                  <c:v>1968.8568700000001</c:v>
                </c:pt>
                <c:pt idx="9">
                  <c:v>7401.4400000000005</c:v>
                </c:pt>
                <c:pt idx="10">
                  <c:v>2509.3539999999994</c:v>
                </c:pt>
                <c:pt idx="11">
                  <c:v>3227.7529999999997</c:v>
                </c:pt>
                <c:pt idx="12">
                  <c:v>2487.7750000000001</c:v>
                </c:pt>
                <c:pt idx="13">
                  <c:v>121.959</c:v>
                </c:pt>
                <c:pt idx="14">
                  <c:v>1773.0999999999997</c:v>
                </c:pt>
                <c:pt idx="15">
                  <c:v>220.99199999999999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Environmental'!$F$10:$F$25</c:f>
              <c:numCache>
                <c:formatCode>_-* #,##0_-;\-* #,##0_-;_-* "-"??_-;_-@_-</c:formatCode>
                <c:ptCount val="16"/>
                <c:pt idx="0">
                  <c:v>40930</c:v>
                </c:pt>
                <c:pt idx="1">
                  <c:v>8048.9469999999992</c:v>
                </c:pt>
                <c:pt idx="2">
                  <c:v>3140.2</c:v>
                </c:pt>
                <c:pt idx="3">
                  <c:v>3838.4110000000005</c:v>
                </c:pt>
                <c:pt idx="4">
                  <c:v>3951.4863293358358</c:v>
                </c:pt>
                <c:pt idx="5">
                  <c:v>1958.5081580000001</c:v>
                </c:pt>
                <c:pt idx="6">
                  <c:v>3229</c:v>
                </c:pt>
                <c:pt idx="7">
                  <c:v>2968.8273513486006</c:v>
                </c:pt>
                <c:pt idx="8">
                  <c:v>2127.8125709999999</c:v>
                </c:pt>
                <c:pt idx="9">
                  <c:v>6953.4500000000007</c:v>
                </c:pt>
                <c:pt idx="10">
                  <c:v>2697.6719999999996</c:v>
                </c:pt>
                <c:pt idx="11">
                  <c:v>2659.002</c:v>
                </c:pt>
                <c:pt idx="12">
                  <c:v>2515.63</c:v>
                </c:pt>
                <c:pt idx="13">
                  <c:v>193.63000000000002</c:v>
                </c:pt>
                <c:pt idx="14">
                  <c:v>1634.9156820000001</c:v>
                </c:pt>
                <c:pt idx="15">
                  <c:v>125.45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Environmental'!$G$10:$G$25</c:f>
              <c:numCache>
                <c:formatCode>_-* #,##0_-;\-* #,##0_-;_-* "-"??_-;_-@_-</c:formatCode>
                <c:ptCount val="16"/>
                <c:pt idx="0">
                  <c:v>38837</c:v>
                </c:pt>
                <c:pt idx="1">
                  <c:v>6146.2359999999999</c:v>
                </c:pt>
                <c:pt idx="2">
                  <c:v>3424.7</c:v>
                </c:pt>
                <c:pt idx="3">
                  <c:v>3323.5990000000002</c:v>
                </c:pt>
                <c:pt idx="4">
                  <c:v>3265.9941363657877</c:v>
                </c:pt>
                <c:pt idx="5">
                  <c:v>1945.5613299999998</c:v>
                </c:pt>
                <c:pt idx="6">
                  <c:v>2148.9</c:v>
                </c:pt>
                <c:pt idx="7">
                  <c:v>3139.31</c:v>
                </c:pt>
                <c:pt idx="8">
                  <c:v>2049.4002799999998</c:v>
                </c:pt>
                <c:pt idx="9">
                  <c:v>6546.75</c:v>
                </c:pt>
                <c:pt idx="10">
                  <c:v>3132.5419999999995</c:v>
                </c:pt>
                <c:pt idx="11">
                  <c:v>2759.3939999999998</c:v>
                </c:pt>
                <c:pt idx="12">
                  <c:v>2355.7799999999997</c:v>
                </c:pt>
                <c:pt idx="13">
                  <c:v>189.45358636798252</c:v>
                </c:pt>
                <c:pt idx="14">
                  <c:v>1867.832821</c:v>
                </c:pt>
                <c:pt idx="15">
                  <c:v>303.18299999999999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Environmental'!$H$10:$H$25</c:f>
              <c:numCache>
                <c:formatCode>_-* #,##0_-;\-* #,##0_-;_-* "-"??_-;_-@_-</c:formatCode>
                <c:ptCount val="16"/>
                <c:pt idx="0">
                  <c:v>36501</c:v>
                </c:pt>
                <c:pt idx="1">
                  <c:v>6025</c:v>
                </c:pt>
                <c:pt idx="2">
                  <c:v>2967</c:v>
                </c:pt>
                <c:pt idx="3">
                  <c:v>2694</c:v>
                </c:pt>
                <c:pt idx="4">
                  <c:v>3648</c:v>
                </c:pt>
                <c:pt idx="5">
                  <c:v>1645</c:v>
                </c:pt>
                <c:pt idx="6">
                  <c:v>1919</c:v>
                </c:pt>
                <c:pt idx="7">
                  <c:v>2872</c:v>
                </c:pt>
                <c:pt idx="8">
                  <c:v>2184</c:v>
                </c:pt>
                <c:pt idx="9">
                  <c:v>4256</c:v>
                </c:pt>
                <c:pt idx="10">
                  <c:v>2845</c:v>
                </c:pt>
                <c:pt idx="11">
                  <c:v>2769</c:v>
                </c:pt>
                <c:pt idx="12">
                  <c:v>1748</c:v>
                </c:pt>
                <c:pt idx="13">
                  <c:v>116</c:v>
                </c:pt>
                <c:pt idx="14">
                  <c:v>1827</c:v>
                </c:pt>
                <c:pt idx="15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Environmental'!$I$10:$I$25</c:f>
              <c:numCache>
                <c:formatCode>_-* #,##0_-;\-* #,##0_-;_-* "-"??_-;_-@_-</c:formatCode>
                <c:ptCount val="16"/>
                <c:pt idx="0">
                  <c:v>47275</c:v>
                </c:pt>
                <c:pt idx="1">
                  <c:v>7102.73</c:v>
                </c:pt>
                <c:pt idx="2">
                  <c:v>3809.7785893747696</c:v>
                </c:pt>
                <c:pt idx="3">
                  <c:v>2009.6190000000001</c:v>
                </c:pt>
                <c:pt idx="4">
                  <c:v>4200.3830662514874</c:v>
                </c:pt>
                <c:pt idx="5">
                  <c:v>2010.35</c:v>
                </c:pt>
                <c:pt idx="6">
                  <c:v>3697.5999999999995</c:v>
                </c:pt>
                <c:pt idx="7">
                  <c:v>3078.1000000000008</c:v>
                </c:pt>
                <c:pt idx="8">
                  <c:v>2316.2861160285474</c:v>
                </c:pt>
                <c:pt idx="9">
                  <c:v>6300.7599999999993</c:v>
                </c:pt>
                <c:pt idx="10">
                  <c:v>3048.1703779000004</c:v>
                </c:pt>
                <c:pt idx="11">
                  <c:v>3287.87</c:v>
                </c:pt>
                <c:pt idx="12">
                  <c:v>2969.35</c:v>
                </c:pt>
                <c:pt idx="13">
                  <c:v>247.66893053103334</c:v>
                </c:pt>
                <c:pt idx="14">
                  <c:v>2070.0091029999999</c:v>
                </c:pt>
                <c:pt idx="15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Wannon </c:v>
                </c:pt>
                <c:pt idx="2">
                  <c:v>Coliban </c:v>
                </c:pt>
                <c:pt idx="3">
                  <c:v>GWMWater</c:v>
                </c:pt>
                <c:pt idx="4">
                  <c:v>Yarra Valley </c:v>
                </c:pt>
                <c:pt idx="5">
                  <c:v>Barwon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Greater Western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payment'!$E$90:$E$104</c:f>
              <c:numCache>
                <c:formatCode>_-* #,##0.0_-;\-* #,##0.0_-;_-* "-"??_-;_-@_-</c:formatCode>
                <c:ptCount val="15"/>
                <c:pt idx="0">
                  <c:v>12.589333131021926</c:v>
                </c:pt>
                <c:pt idx="1">
                  <c:v>7.663546374004734</c:v>
                </c:pt>
                <c:pt idx="2">
                  <c:v>7.2257279492911515</c:v>
                </c:pt>
                <c:pt idx="3">
                  <c:v>9.0178310435545175</c:v>
                </c:pt>
                <c:pt idx="4">
                  <c:v>6.2341927688637222</c:v>
                </c:pt>
                <c:pt idx="5">
                  <c:v>4.7679983286217</c:v>
                </c:pt>
                <c:pt idx="6">
                  <c:v>6.2068068663149294</c:v>
                </c:pt>
                <c:pt idx="7">
                  <c:v>5.3905766841618457</c:v>
                </c:pt>
                <c:pt idx="8">
                  <c:v>6.2437541638907401</c:v>
                </c:pt>
                <c:pt idx="9">
                  <c:v>5.2897218790490257</c:v>
                </c:pt>
                <c:pt idx="10">
                  <c:v>6.4132208922742118</c:v>
                </c:pt>
                <c:pt idx="11">
                  <c:v>3.3425243374036349</c:v>
                </c:pt>
                <c:pt idx="12">
                  <c:v>3.6180210969077589</c:v>
                </c:pt>
                <c:pt idx="13">
                  <c:v>1.126314809643489</c:v>
                </c:pt>
                <c:pt idx="14">
                  <c:v>2.0842352650132971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Wannon </c:v>
                </c:pt>
                <c:pt idx="2">
                  <c:v>Coliban </c:v>
                </c:pt>
                <c:pt idx="3">
                  <c:v>GWMWater</c:v>
                </c:pt>
                <c:pt idx="4">
                  <c:v>Yarra Valley </c:v>
                </c:pt>
                <c:pt idx="5">
                  <c:v>Barwon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Greater Western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payment'!$F$90:$F$104</c:f>
              <c:numCache>
                <c:formatCode>_-* #,##0.0_-;\-* #,##0.0_-;_-* "-"??_-;_-@_-</c:formatCode>
                <c:ptCount val="15"/>
                <c:pt idx="0">
                  <c:v>12.117803759064675</c:v>
                </c:pt>
                <c:pt idx="1">
                  <c:v>6.8925171515183754</c:v>
                </c:pt>
                <c:pt idx="2">
                  <c:v>6.1677311857817276</c:v>
                </c:pt>
                <c:pt idx="3">
                  <c:v>7.9048796451167194</c:v>
                </c:pt>
                <c:pt idx="4">
                  <c:v>6.3098346934242544</c:v>
                </c:pt>
                <c:pt idx="5">
                  <c:v>5.3105133855076865</c:v>
                </c:pt>
                <c:pt idx="6">
                  <c:v>5.2842784962515728</c:v>
                </c:pt>
                <c:pt idx="7">
                  <c:v>4.9256315119615159</c:v>
                </c:pt>
                <c:pt idx="8">
                  <c:v>5.8420784513499751</c:v>
                </c:pt>
                <c:pt idx="9">
                  <c:v>3.095835277648157</c:v>
                </c:pt>
                <c:pt idx="10">
                  <c:v>6.3697559264607655</c:v>
                </c:pt>
                <c:pt idx="11">
                  <c:v>3.116381687810259</c:v>
                </c:pt>
                <c:pt idx="12">
                  <c:v>3.3775906735751295</c:v>
                </c:pt>
                <c:pt idx="13">
                  <c:v>0.83960757472051117</c:v>
                </c:pt>
                <c:pt idx="14">
                  <c:v>1.5716617300368736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Wannon </c:v>
                </c:pt>
                <c:pt idx="2">
                  <c:v>Coliban </c:v>
                </c:pt>
                <c:pt idx="3">
                  <c:v>GWMWater</c:v>
                </c:pt>
                <c:pt idx="4">
                  <c:v>Yarra Valley </c:v>
                </c:pt>
                <c:pt idx="5">
                  <c:v>Barwon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Greater Western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payment'!$G$90:$G$104</c:f>
              <c:numCache>
                <c:formatCode>_-* #,##0.0_-;\-* #,##0.0_-;_-* "-"??_-;_-@_-</c:formatCode>
                <c:ptCount val="15"/>
                <c:pt idx="0">
                  <c:v>10.977704040051229</c:v>
                </c:pt>
                <c:pt idx="1">
                  <c:v>7.1082561078348778</c:v>
                </c:pt>
                <c:pt idx="2">
                  <c:v>6.2535103220592063</c:v>
                </c:pt>
                <c:pt idx="3">
                  <c:v>7.6372056003762525</c:v>
                </c:pt>
                <c:pt idx="4">
                  <c:v>6.0963047520942544</c:v>
                </c:pt>
                <c:pt idx="5">
                  <c:v>5.1648596465171543</c:v>
                </c:pt>
                <c:pt idx="6">
                  <c:v>5.3944513190222558</c:v>
                </c:pt>
                <c:pt idx="7">
                  <c:v>4.6038444254766979</c:v>
                </c:pt>
                <c:pt idx="8">
                  <c:v>5.5745848606854551</c:v>
                </c:pt>
                <c:pt idx="9">
                  <c:v>5.2988398150512008</c:v>
                </c:pt>
                <c:pt idx="10">
                  <c:v>4.7056773441711792</c:v>
                </c:pt>
                <c:pt idx="11">
                  <c:v>3.4213203405257806</c:v>
                </c:pt>
                <c:pt idx="12">
                  <c:v>3.1243997695114922</c:v>
                </c:pt>
                <c:pt idx="13">
                  <c:v>1.6394911306217526</c:v>
                </c:pt>
                <c:pt idx="14">
                  <c:v>1.3209651852286737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Wannon </c:v>
                </c:pt>
                <c:pt idx="2">
                  <c:v>Coliban </c:v>
                </c:pt>
                <c:pt idx="3">
                  <c:v>GWMWater</c:v>
                </c:pt>
                <c:pt idx="4">
                  <c:v>Yarra Valley </c:v>
                </c:pt>
                <c:pt idx="5">
                  <c:v>Barwon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Greater Western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payment'!$H$90:$H$104</c:f>
              <c:numCache>
                <c:formatCode>_-* #,##0.0_-;\-* #,##0.0_-;_-* "-"??_-;_-@_-</c:formatCode>
                <c:ptCount val="15"/>
                <c:pt idx="0">
                  <c:v>11.101685167078852</c:v>
                </c:pt>
                <c:pt idx="1">
                  <c:v>7.4688363844990349</c:v>
                </c:pt>
                <c:pt idx="2">
                  <c:v>6.409648350159225</c:v>
                </c:pt>
                <c:pt idx="3">
                  <c:v>8.633974220493986</c:v>
                </c:pt>
                <c:pt idx="4">
                  <c:v>6.1153523664249034</c:v>
                </c:pt>
                <c:pt idx="5">
                  <c:v>5.3222423059019821</c:v>
                </c:pt>
                <c:pt idx="6">
                  <c:v>5.168908766285421</c:v>
                </c:pt>
                <c:pt idx="7">
                  <c:v>4.6737304883701691</c:v>
                </c:pt>
                <c:pt idx="8">
                  <c:v>4.7100802854594113</c:v>
                </c:pt>
                <c:pt idx="9">
                  <c:v>5.4601124996536337</c:v>
                </c:pt>
                <c:pt idx="10">
                  <c:v>4.6240587611105344</c:v>
                </c:pt>
                <c:pt idx="11">
                  <c:v>2.5116082735331364</c:v>
                </c:pt>
                <c:pt idx="12">
                  <c:v>3.007207092289049</c:v>
                </c:pt>
                <c:pt idx="13">
                  <c:v>1.6775849858356939</c:v>
                </c:pt>
                <c:pt idx="14">
                  <c:v>1.1565060731097809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payment'!$I$89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Wannon </c:v>
                </c:pt>
                <c:pt idx="2">
                  <c:v>Coliban </c:v>
                </c:pt>
                <c:pt idx="3">
                  <c:v>GWMWater</c:v>
                </c:pt>
                <c:pt idx="4">
                  <c:v>Yarra Valley </c:v>
                </c:pt>
                <c:pt idx="5">
                  <c:v>Barwon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North East </c:v>
                </c:pt>
                <c:pt idx="9">
                  <c:v>Central Highlands </c:v>
                </c:pt>
                <c:pt idx="10">
                  <c:v>Greater Western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payment'!$I$90:$I$104</c:f>
              <c:numCache>
                <c:formatCode>_-* #,##0.0_-;\-* #,##0.0_-;_-* "-"??_-;_-@_-</c:formatCode>
                <c:ptCount val="15"/>
                <c:pt idx="0">
                  <c:v>11.527841038487816</c:v>
                </c:pt>
                <c:pt idx="1">
                  <c:v>7.6054372544965885</c:v>
                </c:pt>
                <c:pt idx="2">
                  <c:v>7.2348993288590613</c:v>
                </c:pt>
                <c:pt idx="3">
                  <c:v>6.768911025907479</c:v>
                </c:pt>
                <c:pt idx="4">
                  <c:v>6.1342354656789375</c:v>
                </c:pt>
                <c:pt idx="5">
                  <c:v>5.8881524243936045</c:v>
                </c:pt>
                <c:pt idx="6">
                  <c:v>5.4115387972418612</c:v>
                </c:pt>
                <c:pt idx="7">
                  <c:v>4.9898007826074595</c:v>
                </c:pt>
                <c:pt idx="8">
                  <c:v>4.9670166673172256</c:v>
                </c:pt>
                <c:pt idx="9">
                  <c:v>4.2440426720438165</c:v>
                </c:pt>
                <c:pt idx="10">
                  <c:v>4.2356124823580457</c:v>
                </c:pt>
                <c:pt idx="11">
                  <c:v>3.1881642008751818</c:v>
                </c:pt>
                <c:pt idx="12">
                  <c:v>3.1692707508002411</c:v>
                </c:pt>
                <c:pt idx="13">
                  <c:v>2.5231360223502706</c:v>
                </c:pt>
                <c:pt idx="14">
                  <c:v>1.2925364598227052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South Gippsland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payment'!$E$111:$E$125</c:f>
              <c:numCache>
                <c:formatCode>_(* #,##0.00_);_(* \(#,##0.00\);_(* "-"??_);_(@_)</c:formatCode>
                <c:ptCount val="15"/>
                <c:pt idx="0">
                  <c:v>2.1938696125719619</c:v>
                </c:pt>
                <c:pt idx="1">
                  <c:v>0.74274139095205938</c:v>
                </c:pt>
                <c:pt idx="2">
                  <c:v>1.4361175305381315</c:v>
                </c:pt>
                <c:pt idx="3">
                  <c:v>1.4719411223551058</c:v>
                </c:pt>
                <c:pt idx="4">
                  <c:v>1.8146883005977796</c:v>
                </c:pt>
                <c:pt idx="5">
                  <c:v>1.9152276295133437</c:v>
                </c:pt>
                <c:pt idx="6">
                  <c:v>0.62856357766023219</c:v>
                </c:pt>
                <c:pt idx="7">
                  <c:v>0.48054565183692449</c:v>
                </c:pt>
                <c:pt idx="8">
                  <c:v>1.4649409756791352</c:v>
                </c:pt>
                <c:pt idx="9">
                  <c:v>0.24531138719632822</c:v>
                </c:pt>
                <c:pt idx="10">
                  <c:v>0.36363636363636365</c:v>
                </c:pt>
                <c:pt idx="11">
                  <c:v>0.6256517205422315</c:v>
                </c:pt>
                <c:pt idx="12">
                  <c:v>0.41668017769707189</c:v>
                </c:pt>
                <c:pt idx="13">
                  <c:v>0.28361367454240022</c:v>
                </c:pt>
                <c:pt idx="14">
                  <c:v>0.23195876288659795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South Gippsland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payment'!$F$111:$F$125</c:f>
              <c:numCache>
                <c:formatCode>_(* #,##0.00_);_(* \(#,##0.00\);_(* "-"??_);_(@_)</c:formatCode>
                <c:ptCount val="15"/>
                <c:pt idx="0">
                  <c:v>1.2108040981061783</c:v>
                </c:pt>
                <c:pt idx="1">
                  <c:v>0.33967391304347827</c:v>
                </c:pt>
                <c:pt idx="2">
                  <c:v>1.5812880909240652</c:v>
                </c:pt>
                <c:pt idx="3">
                  <c:v>1.6230838593327321</c:v>
                </c:pt>
                <c:pt idx="4">
                  <c:v>0.85106382978723405</c:v>
                </c:pt>
                <c:pt idx="5">
                  <c:v>1.2889028607356179</c:v>
                </c:pt>
                <c:pt idx="6">
                  <c:v>0.64348325423499808</c:v>
                </c:pt>
                <c:pt idx="7">
                  <c:v>0.72598084646277417</c:v>
                </c:pt>
                <c:pt idx="8">
                  <c:v>0.86365567039501623</c:v>
                </c:pt>
                <c:pt idx="9">
                  <c:v>0.60809230529352143</c:v>
                </c:pt>
                <c:pt idx="10">
                  <c:v>0.42408821034775229</c:v>
                </c:pt>
                <c:pt idx="11">
                  <c:v>0.51617343427391604</c:v>
                </c:pt>
                <c:pt idx="12">
                  <c:v>0.43978238915854967</c:v>
                </c:pt>
                <c:pt idx="13">
                  <c:v>0.38532308691416817</c:v>
                </c:pt>
                <c:pt idx="14">
                  <c:v>0.10245901639344263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South Gippsland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payment'!$G$111:$G$125</c:f>
              <c:numCache>
                <c:formatCode>_(* #,##0.00_);_(* \(#,##0.00\);_(* "-"??_);_(@_)</c:formatCode>
                <c:ptCount val="15"/>
                <c:pt idx="0">
                  <c:v>1.3003095975232197</c:v>
                </c:pt>
                <c:pt idx="1">
                  <c:v>1.0515603799185889</c:v>
                </c:pt>
                <c:pt idx="2">
                  <c:v>1.3153567905294312</c:v>
                </c:pt>
                <c:pt idx="3">
                  <c:v>1.0752688172043012</c:v>
                </c:pt>
                <c:pt idx="4">
                  <c:v>0.59688765721594539</c:v>
                </c:pt>
                <c:pt idx="5">
                  <c:v>2.483285577841452</c:v>
                </c:pt>
                <c:pt idx="6">
                  <c:v>0.77148665311427334</c:v>
                </c:pt>
                <c:pt idx="7">
                  <c:v>0.66143670204583915</c:v>
                </c:pt>
                <c:pt idx="8">
                  <c:v>0.72094995759117897</c:v>
                </c:pt>
                <c:pt idx="9">
                  <c:v>0.47217276879015407</c:v>
                </c:pt>
                <c:pt idx="10">
                  <c:v>0.52576235541535232</c:v>
                </c:pt>
                <c:pt idx="11">
                  <c:v>1.0776599384194321</c:v>
                </c:pt>
                <c:pt idx="12">
                  <c:v>0.38463411071619846</c:v>
                </c:pt>
                <c:pt idx="13">
                  <c:v>0.2637108185755328</c:v>
                </c:pt>
                <c:pt idx="14">
                  <c:v>0.10170353419781336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South Gippsland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payment'!$H$111:$H$125</c:f>
              <c:numCache>
                <c:formatCode>_(* #,##0.00_);_(* \(#,##0.00\);_(* "-"??_);_(@_)</c:formatCode>
                <c:ptCount val="15"/>
                <c:pt idx="0">
                  <c:v>1.5081563558017852</c:v>
                </c:pt>
                <c:pt idx="1">
                  <c:v>0.70778564206268957</c:v>
                </c:pt>
                <c:pt idx="2">
                  <c:v>1.2921164540399084</c:v>
                </c:pt>
                <c:pt idx="3">
                  <c:v>1.0619469026548671</c:v>
                </c:pt>
                <c:pt idx="4">
                  <c:v>1.4495843103815818</c:v>
                </c:pt>
                <c:pt idx="5">
                  <c:v>0.92005076142131981</c:v>
                </c:pt>
                <c:pt idx="6">
                  <c:v>0.74626865671641784</c:v>
                </c:pt>
                <c:pt idx="7">
                  <c:v>0.68796820058095087</c:v>
                </c:pt>
                <c:pt idx="8">
                  <c:v>0.79207920792079212</c:v>
                </c:pt>
                <c:pt idx="9">
                  <c:v>0.61134036374751644</c:v>
                </c:pt>
                <c:pt idx="10">
                  <c:v>0.41425020712510358</c:v>
                </c:pt>
                <c:pt idx="11">
                  <c:v>0.75062552126772308</c:v>
                </c:pt>
                <c:pt idx="12">
                  <c:v>0.42516463141742861</c:v>
                </c:pt>
                <c:pt idx="13">
                  <c:v>0.27453961817874639</c:v>
                </c:pt>
                <c:pt idx="14">
                  <c:v>7.6316458916306285E-2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payment'!$I$110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Westernport </c:v>
                </c:pt>
                <c:pt idx="4">
                  <c:v>GWMWater</c:v>
                </c:pt>
                <c:pt idx="5">
                  <c:v>South Gippsland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Coliban </c:v>
                </c:pt>
                <c:pt idx="9">
                  <c:v>Barwon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payment'!$I$111:$I$125</c:f>
              <c:numCache>
                <c:formatCode>_(* #,##0.00_);_(* \(#,##0.00\);_(* "-"??_);_(@_)</c:formatCode>
                <c:ptCount val="15"/>
                <c:pt idx="0">
                  <c:v>1.316998468606432</c:v>
                </c:pt>
                <c:pt idx="1">
                  <c:v>1.2683578104138851</c:v>
                </c:pt>
                <c:pt idx="2">
                  <c:v>1.1389156239974334</c:v>
                </c:pt>
                <c:pt idx="3">
                  <c:v>1.0230179028132993</c:v>
                </c:pt>
                <c:pt idx="4">
                  <c:v>1.0027736291871132</c:v>
                </c:pt>
                <c:pt idx="5">
                  <c:v>0.94786729857819907</c:v>
                </c:pt>
                <c:pt idx="6">
                  <c:v>0.73938352277333685</c:v>
                </c:pt>
                <c:pt idx="7">
                  <c:v>0.68461889548151522</c:v>
                </c:pt>
                <c:pt idx="8">
                  <c:v>0.65835551197646724</c:v>
                </c:pt>
                <c:pt idx="9">
                  <c:v>0.63836104513064129</c:v>
                </c:pt>
                <c:pt idx="10">
                  <c:v>0.57553956834532372</c:v>
                </c:pt>
                <c:pt idx="11">
                  <c:v>0.44160942100098138</c:v>
                </c:pt>
                <c:pt idx="12">
                  <c:v>0.42632007536444777</c:v>
                </c:pt>
                <c:pt idx="13">
                  <c:v>0.41933484817186534</c:v>
                </c:pt>
                <c:pt idx="14">
                  <c:v>7.6064908722109525E-2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Lower Murray </c:v>
                </c:pt>
                <c:pt idx="3">
                  <c:v>Coliban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payment'!$E$132:$E$146</c:f>
              <c:numCache>
                <c:formatCode>_(* #,##0.00_);_(* \(#,##0.00\);_(* "-"??_);_(@_)</c:formatCode>
                <c:ptCount val="15"/>
                <c:pt idx="0">
                  <c:v>0.10054385082948677</c:v>
                </c:pt>
                <c:pt idx="1">
                  <c:v>0.34501461415614548</c:v>
                </c:pt>
                <c:pt idx="2">
                  <c:v>6.9008576780256986E-2</c:v>
                </c:pt>
                <c:pt idx="3">
                  <c:v>0.22920852316137977</c:v>
                </c:pt>
                <c:pt idx="4">
                  <c:v>0.1229041802594644</c:v>
                </c:pt>
                <c:pt idx="5">
                  <c:v>1.3407430436810195E-2</c:v>
                </c:pt>
                <c:pt idx="6">
                  <c:v>4.1320730966467267E-2</c:v>
                </c:pt>
                <c:pt idx="7">
                  <c:v>0.1669038817951895</c:v>
                </c:pt>
                <c:pt idx="8">
                  <c:v>4.6541934282788794E-3</c:v>
                </c:pt>
                <c:pt idx="9">
                  <c:v>8.5457382774764071E-2</c:v>
                </c:pt>
                <c:pt idx="10">
                  <c:v>0.24846536100555394</c:v>
                </c:pt>
                <c:pt idx="11">
                  <c:v>0.15822784810126583</c:v>
                </c:pt>
                <c:pt idx="12">
                  <c:v>0.10128861628495864</c:v>
                </c:pt>
                <c:pt idx="13">
                  <c:v>0.31740908112760918</c:v>
                </c:pt>
                <c:pt idx="14">
                  <c:v>9.8954790030304898E-2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Lower Murray </c:v>
                </c:pt>
                <c:pt idx="3">
                  <c:v>Coliban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payment'!$F$132:$F$146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Lower Murray </c:v>
                </c:pt>
                <c:pt idx="3">
                  <c:v>Coliban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payment'!$G$132:$G$146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Lower Murray </c:v>
                </c:pt>
                <c:pt idx="3">
                  <c:v>Coliban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payment'!$H$132:$H$146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Barwon </c:v>
                </c:pt>
                <c:pt idx="1">
                  <c:v>Central Highlands </c:v>
                </c:pt>
                <c:pt idx="2">
                  <c:v>Lower Murray </c:v>
                </c:pt>
                <c:pt idx="3">
                  <c:v>Coliban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payment'!$I$132:$I$146</c:f>
              <c:numCache>
                <c:formatCode>_(* #,##0.00_);_(* \(#,##0.00\);_(* "-"??_);_(@_)</c:formatCode>
                <c:ptCount val="15"/>
                <c:pt idx="0">
                  <c:v>6.5331527807473921E-2</c:v>
                </c:pt>
                <c:pt idx="1">
                  <c:v>2.7249070125481969E-2</c:v>
                </c:pt>
                <c:pt idx="2">
                  <c:v>2.5354166006401925E-2</c:v>
                </c:pt>
                <c:pt idx="3">
                  <c:v>2.1476510067114096E-2</c:v>
                </c:pt>
                <c:pt idx="4">
                  <c:v>1.9927123662035983E-2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Central Highlands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payment'!$E$152:$E$166</c:f>
              <c:numCache>
                <c:formatCode>_(* #,##0.00_);_(* \(#,##0.00\);_(* "-"??_);_(@_)</c:formatCode>
                <c:ptCount val="15"/>
                <c:pt idx="0">
                  <c:v>1.737921445950643E-2</c:v>
                </c:pt>
                <c:pt idx="1">
                  <c:v>0</c:v>
                </c:pt>
                <c:pt idx="2">
                  <c:v>4.8639709458802166E-3</c:v>
                </c:pt>
                <c:pt idx="3">
                  <c:v>3.4347736484165695E-3</c:v>
                </c:pt>
                <c:pt idx="4">
                  <c:v>0</c:v>
                </c:pt>
                <c:pt idx="5">
                  <c:v>9.9559095434504336E-2</c:v>
                </c:pt>
                <c:pt idx="6">
                  <c:v>0</c:v>
                </c:pt>
                <c:pt idx="7">
                  <c:v>0</c:v>
                </c:pt>
                <c:pt idx="8">
                  <c:v>3.1002945279801578E-2</c:v>
                </c:pt>
                <c:pt idx="9">
                  <c:v>6.404782237403929E-2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6.2237435817644314E-2</c:v>
                </c:pt>
                <c:pt idx="14">
                  <c:v>0.18399264029438822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Central Highlands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payment'!$F$152:$F$166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Central Highlands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payment'!$G$152:$G$166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Central Highlands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payment'!$H$152:$H$166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Central Highlands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payment'!$I$152:$I$166</c:f>
              <c:numCache>
                <c:formatCode>_(* #,##0.00_);_(* \(#,##0.00\);_(* "-"??_);_(@_)</c:formatCode>
                <c:ptCount val="15"/>
                <c:pt idx="0">
                  <c:v>1.635590448151783E-2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payment'!$E$191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payment'!$E$192:$E$206</c:f>
              <c:numCache>
                <c:formatCode>_-* #,##0_-;\-* #,##0_-;_-* "-"??_-;_-@_-</c:formatCode>
                <c:ptCount val="15"/>
                <c:pt idx="0">
                  <c:v>2705.523368115942</c:v>
                </c:pt>
                <c:pt idx="1">
                  <c:v>2151.87896</c:v>
                </c:pt>
                <c:pt idx="2">
                  <c:v>1143.19</c:v>
                </c:pt>
                <c:pt idx="3">
                  <c:v>811.2</c:v>
                </c:pt>
                <c:pt idx="4">
                  <c:v>766</c:v>
                </c:pt>
                <c:pt idx="5">
                  <c:v>667</c:v>
                </c:pt>
                <c:pt idx="6">
                  <c:v>5740.42</c:v>
                </c:pt>
                <c:pt idx="7">
                  <c:v>1426</c:v>
                </c:pt>
                <c:pt idx="8">
                  <c:v>570.41</c:v>
                </c:pt>
                <c:pt idx="9">
                  <c:v>831.11599999999999</c:v>
                </c:pt>
                <c:pt idx="10">
                  <c:v>2534</c:v>
                </c:pt>
                <c:pt idx="11">
                  <c:v>558.86</c:v>
                </c:pt>
                <c:pt idx="12">
                  <c:v>609</c:v>
                </c:pt>
                <c:pt idx="13">
                  <c:v>566</c:v>
                </c:pt>
                <c:pt idx="14">
                  <c:v>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payment'!$F$191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payment'!$F$192:$F$206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9678.7199999999993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payment'!$G$191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payment'!$G$192:$G$206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2041.96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payment'!$H$191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payment'!$H$192:$H$206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payment'!$I$191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payment'!$I$192:$I$206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2396.6622727272725</c:v>
                </c:pt>
                <c:pt idx="4">
                  <c:v>3419</c:v>
                </c:pt>
                <c:pt idx="5">
                  <c:v>4561.7</c:v>
                </c:pt>
                <c:pt idx="6">
                  <c:v>0</c:v>
                </c:pt>
                <c:pt idx="7">
                  <c:v>5631.57</c:v>
                </c:pt>
                <c:pt idx="8">
                  <c:v>0</c:v>
                </c:pt>
                <c:pt idx="9">
                  <c:v>0</c:v>
                </c:pt>
                <c:pt idx="10">
                  <c:v>4503.57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image" Target="../media/image1.emf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" Type="http://schemas.openxmlformats.org/officeDocument/2006/relationships/chart" Target="../charts/chart19.xml"/><Relationship Id="rId16" Type="http://schemas.openxmlformats.org/officeDocument/2006/relationships/chart" Target="../charts/chart32.xml"/><Relationship Id="rId1" Type="http://schemas.openxmlformats.org/officeDocument/2006/relationships/chart" Target="../charts/chart18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7</xdr:row>
      <xdr:rowOff>152400</xdr:rowOff>
    </xdr:from>
    <xdr:to>
      <xdr:col>23</xdr:col>
      <xdr:colOff>123825</xdr:colOff>
      <xdr:row>24</xdr:row>
      <xdr:rowOff>57150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47</xdr:row>
      <xdr:rowOff>123826</xdr:rowOff>
    </xdr:from>
    <xdr:to>
      <xdr:col>24</xdr:col>
      <xdr:colOff>0</xdr:colOff>
      <xdr:row>64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451139</xdr:colOff>
      <xdr:row>28</xdr:row>
      <xdr:rowOff>866</xdr:rowOff>
    </xdr:from>
    <xdr:to>
      <xdr:col>23</xdr:col>
      <xdr:colOff>428625</xdr:colOff>
      <xdr:row>44</xdr:row>
      <xdr:rowOff>96116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68</xdr:row>
      <xdr:rowOff>57150</xdr:rowOff>
    </xdr:from>
    <xdr:to>
      <xdr:col>23</xdr:col>
      <xdr:colOff>533399</xdr:colOff>
      <xdr:row>84</xdr:row>
      <xdr:rowOff>152400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87</xdr:row>
      <xdr:rowOff>123825</xdr:rowOff>
    </xdr:from>
    <xdr:to>
      <xdr:col>24</xdr:col>
      <xdr:colOff>9525</xdr:colOff>
      <xdr:row>104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108</xdr:row>
      <xdr:rowOff>95250</xdr:rowOff>
    </xdr:from>
    <xdr:to>
      <xdr:col>24</xdr:col>
      <xdr:colOff>0</xdr:colOff>
      <xdr:row>125</xdr:row>
      <xdr:rowOff>0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129</xdr:row>
      <xdr:rowOff>95250</xdr:rowOff>
    </xdr:from>
    <xdr:to>
      <xdr:col>23</xdr:col>
      <xdr:colOff>523875</xdr:colOff>
      <xdr:row>146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149</xdr:row>
      <xdr:rowOff>85725</xdr:rowOff>
    </xdr:from>
    <xdr:to>
      <xdr:col>24</xdr:col>
      <xdr:colOff>9525</xdr:colOff>
      <xdr:row>166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189</xdr:row>
      <xdr:rowOff>38100</xdr:rowOff>
    </xdr:from>
    <xdr:to>
      <xdr:col>23</xdr:col>
      <xdr:colOff>533399</xdr:colOff>
      <xdr:row>206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209</xdr:row>
      <xdr:rowOff>76200</xdr:rowOff>
    </xdr:from>
    <xdr:to>
      <xdr:col>23</xdr:col>
      <xdr:colOff>495299</xdr:colOff>
      <xdr:row>226</xdr:row>
      <xdr:rowOff>0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229</xdr:row>
      <xdr:rowOff>66675</xdr:rowOff>
    </xdr:from>
    <xdr:to>
      <xdr:col>23</xdr:col>
      <xdr:colOff>523874</xdr:colOff>
      <xdr:row>246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249</xdr:row>
      <xdr:rowOff>85725</xdr:rowOff>
    </xdr:from>
    <xdr:to>
      <xdr:col>24</xdr:col>
      <xdr:colOff>0</xdr:colOff>
      <xdr:row>266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169</xdr:row>
      <xdr:rowOff>47626</xdr:rowOff>
    </xdr:from>
    <xdr:to>
      <xdr:col>24</xdr:col>
      <xdr:colOff>19050</xdr:colOff>
      <xdr:row>186</xdr:row>
      <xdr:rowOff>0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88</xdr:row>
      <xdr:rowOff>161924</xdr:rowOff>
    </xdr:from>
    <xdr:to>
      <xdr:col>24</xdr:col>
      <xdr:colOff>390525</xdr:colOff>
      <xdr:row>107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67</xdr:row>
      <xdr:rowOff>133350</xdr:rowOff>
    </xdr:from>
    <xdr:to>
      <xdr:col>22</xdr:col>
      <xdr:colOff>257175</xdr:colOff>
      <xdr:row>85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47</xdr:row>
      <xdr:rowOff>104775</xdr:rowOff>
    </xdr:from>
    <xdr:to>
      <xdr:col>22</xdr:col>
      <xdr:colOff>66675</xdr:colOff>
      <xdr:row>65</xdr:row>
      <xdr:rowOff>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27</xdr:row>
      <xdr:rowOff>161925</xdr:rowOff>
    </xdr:from>
    <xdr:to>
      <xdr:col>22</xdr:col>
      <xdr:colOff>247650</xdr:colOff>
      <xdr:row>45</xdr:row>
      <xdr:rowOff>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188</xdr:row>
      <xdr:rowOff>0</xdr:rowOff>
    </xdr:from>
    <xdr:to>
      <xdr:col>22</xdr:col>
      <xdr:colOff>19050</xdr:colOff>
      <xdr:row>206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208</xdr:row>
      <xdr:rowOff>1</xdr:rowOff>
    </xdr:from>
    <xdr:to>
      <xdr:col>22</xdr:col>
      <xdr:colOff>19050</xdr:colOff>
      <xdr:row>224</xdr:row>
      <xdr:rowOff>0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22</xdr:col>
      <xdr:colOff>19050</xdr:colOff>
      <xdr:row>45</xdr:row>
      <xdr:rowOff>57150</xdr:rowOff>
    </xdr:to>
    <xdr:graphicFrame macro="">
      <xdr:nvGraphicFramePr>
        <xdr:cNvPr id="2" name="Chart 183">
          <a:extLst>
            <a:ext uri="{FF2B5EF4-FFF2-40B4-BE49-F238E27FC236}">
              <a16:creationId xmlns:a16="http://schemas.microsoft.com/office/drawing/2014/main" id="{02FD1693-8836-4D13-A73F-3D1A6AA3A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22</xdr:col>
      <xdr:colOff>19050</xdr:colOff>
      <xdr:row>64</xdr:row>
      <xdr:rowOff>57150</xdr:rowOff>
    </xdr:to>
    <xdr:graphicFrame macro="">
      <xdr:nvGraphicFramePr>
        <xdr:cNvPr id="3" name="Chart 183">
          <a:extLst>
            <a:ext uri="{FF2B5EF4-FFF2-40B4-BE49-F238E27FC236}">
              <a16:creationId xmlns:a16="http://schemas.microsoft.com/office/drawing/2014/main" id="{53BA6F12-0913-4F0B-8FA4-D14C0EDFF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267</xdr:row>
      <xdr:rowOff>0</xdr:rowOff>
    </xdr:from>
    <xdr:to>
      <xdr:col>22</xdr:col>
      <xdr:colOff>19050</xdr:colOff>
      <xdr:row>285</xdr:row>
      <xdr:rowOff>57150</xdr:rowOff>
    </xdr:to>
    <xdr:graphicFrame macro="">
      <xdr:nvGraphicFramePr>
        <xdr:cNvPr id="12" name="Chart 183">
          <a:extLst>
            <a:ext uri="{FF2B5EF4-FFF2-40B4-BE49-F238E27FC236}">
              <a16:creationId xmlns:a16="http://schemas.microsoft.com/office/drawing/2014/main" id="{0C85228C-574F-4091-A0B3-7722F8A28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307</xdr:row>
      <xdr:rowOff>0</xdr:rowOff>
    </xdr:from>
    <xdr:to>
      <xdr:col>22</xdr:col>
      <xdr:colOff>19050</xdr:colOff>
      <xdr:row>324</xdr:row>
      <xdr:rowOff>57150</xdr:rowOff>
    </xdr:to>
    <xdr:graphicFrame macro="">
      <xdr:nvGraphicFramePr>
        <xdr:cNvPr id="16" name="Chart 183">
          <a:extLst>
            <a:ext uri="{FF2B5EF4-FFF2-40B4-BE49-F238E27FC236}">
              <a16:creationId xmlns:a16="http://schemas.microsoft.com/office/drawing/2014/main" id="{D1E6254F-F58A-4B14-A7B9-A7A2A3DE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287</xdr:row>
      <xdr:rowOff>0</xdr:rowOff>
    </xdr:from>
    <xdr:to>
      <xdr:col>22</xdr:col>
      <xdr:colOff>19050</xdr:colOff>
      <xdr:row>305</xdr:row>
      <xdr:rowOff>57150</xdr:rowOff>
    </xdr:to>
    <xdr:graphicFrame macro="">
      <xdr:nvGraphicFramePr>
        <xdr:cNvPr id="17" name="Chart 183">
          <a:extLst>
            <a:ext uri="{FF2B5EF4-FFF2-40B4-BE49-F238E27FC236}">
              <a16:creationId xmlns:a16="http://schemas.microsoft.com/office/drawing/2014/main" id="{C535B136-BCD7-4AD4-9D84-BA71E628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247</xdr:row>
      <xdr:rowOff>0</xdr:rowOff>
    </xdr:from>
    <xdr:to>
      <xdr:col>22</xdr:col>
      <xdr:colOff>19050</xdr:colOff>
      <xdr:row>265</xdr:row>
      <xdr:rowOff>57150</xdr:rowOff>
    </xdr:to>
    <xdr:graphicFrame macro="">
      <xdr:nvGraphicFramePr>
        <xdr:cNvPr id="18" name="Chart 183">
          <a:extLst>
            <a:ext uri="{FF2B5EF4-FFF2-40B4-BE49-F238E27FC236}">
              <a16:creationId xmlns:a16="http://schemas.microsoft.com/office/drawing/2014/main" id="{FD903B92-482F-43A5-81A5-78B0012EA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227</xdr:row>
      <xdr:rowOff>0</xdr:rowOff>
    </xdr:from>
    <xdr:to>
      <xdr:col>22</xdr:col>
      <xdr:colOff>19050</xdr:colOff>
      <xdr:row>245</xdr:row>
      <xdr:rowOff>57150</xdr:rowOff>
    </xdr:to>
    <xdr:graphicFrame macro="">
      <xdr:nvGraphicFramePr>
        <xdr:cNvPr id="19" name="Chart 183">
          <a:extLst>
            <a:ext uri="{FF2B5EF4-FFF2-40B4-BE49-F238E27FC236}">
              <a16:creationId xmlns:a16="http://schemas.microsoft.com/office/drawing/2014/main" id="{2433BBC2-425F-4A98-B819-739361E6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167</xdr:row>
      <xdr:rowOff>0</xdr:rowOff>
    </xdr:from>
    <xdr:to>
      <xdr:col>22</xdr:col>
      <xdr:colOff>19050</xdr:colOff>
      <xdr:row>185</xdr:row>
      <xdr:rowOff>57150</xdr:rowOff>
    </xdr:to>
    <xdr:graphicFrame macro="">
      <xdr:nvGraphicFramePr>
        <xdr:cNvPr id="20" name="Chart 183">
          <a:extLst>
            <a:ext uri="{FF2B5EF4-FFF2-40B4-BE49-F238E27FC236}">
              <a16:creationId xmlns:a16="http://schemas.microsoft.com/office/drawing/2014/main" id="{D2234923-7C69-4764-8151-4CE51F59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127</xdr:row>
      <xdr:rowOff>0</xdr:rowOff>
    </xdr:from>
    <xdr:to>
      <xdr:col>22</xdr:col>
      <xdr:colOff>19050</xdr:colOff>
      <xdr:row>145</xdr:row>
      <xdr:rowOff>57150</xdr:rowOff>
    </xdr:to>
    <xdr:graphicFrame macro="">
      <xdr:nvGraphicFramePr>
        <xdr:cNvPr id="23" name="Chart 183">
          <a:extLst>
            <a:ext uri="{FF2B5EF4-FFF2-40B4-BE49-F238E27FC236}">
              <a16:creationId xmlns:a16="http://schemas.microsoft.com/office/drawing/2014/main" id="{169EC884-B8B4-4F9D-B555-179F4584B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22</xdr:col>
      <xdr:colOff>19050</xdr:colOff>
      <xdr:row>125</xdr:row>
      <xdr:rowOff>57150</xdr:rowOff>
    </xdr:to>
    <xdr:graphicFrame macro="">
      <xdr:nvGraphicFramePr>
        <xdr:cNvPr id="24" name="Chart 183">
          <a:extLst>
            <a:ext uri="{FF2B5EF4-FFF2-40B4-BE49-F238E27FC236}">
              <a16:creationId xmlns:a16="http://schemas.microsoft.com/office/drawing/2014/main" id="{174F6F9F-ABBD-45FB-8357-E359E3104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87</xdr:row>
      <xdr:rowOff>0</xdr:rowOff>
    </xdr:from>
    <xdr:to>
      <xdr:col>22</xdr:col>
      <xdr:colOff>19050</xdr:colOff>
      <xdr:row>105</xdr:row>
      <xdr:rowOff>57150</xdr:rowOff>
    </xdr:to>
    <xdr:graphicFrame macro="">
      <xdr:nvGraphicFramePr>
        <xdr:cNvPr id="25" name="Chart 183">
          <a:extLst>
            <a:ext uri="{FF2B5EF4-FFF2-40B4-BE49-F238E27FC236}">
              <a16:creationId xmlns:a16="http://schemas.microsoft.com/office/drawing/2014/main" id="{46951EC7-EABF-478A-A018-6B62D57E8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147</xdr:row>
      <xdr:rowOff>0</xdr:rowOff>
    </xdr:from>
    <xdr:to>
      <xdr:col>22</xdr:col>
      <xdr:colOff>19050</xdr:colOff>
      <xdr:row>165</xdr:row>
      <xdr:rowOff>57150</xdr:rowOff>
    </xdr:to>
    <xdr:graphicFrame macro="">
      <xdr:nvGraphicFramePr>
        <xdr:cNvPr id="26" name="Chart 183">
          <a:extLst>
            <a:ext uri="{FF2B5EF4-FFF2-40B4-BE49-F238E27FC236}">
              <a16:creationId xmlns:a16="http://schemas.microsoft.com/office/drawing/2014/main" id="{0E6E3C93-86F1-4313-9FD2-8DEC104B1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22</xdr:col>
      <xdr:colOff>266700</xdr:colOff>
      <xdr:row>27</xdr:row>
      <xdr:rowOff>38100</xdr:rowOff>
    </xdr:to>
    <xdr:graphicFrame macro="">
      <xdr:nvGraphicFramePr>
        <xdr:cNvPr id="27" name="Chart 183">
          <a:extLst>
            <a:ext uri="{FF2B5EF4-FFF2-40B4-BE49-F238E27FC236}">
              <a16:creationId xmlns:a16="http://schemas.microsoft.com/office/drawing/2014/main" id="{BD303838-7E57-4A5D-B32C-81859911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22</xdr:col>
      <xdr:colOff>19050</xdr:colOff>
      <xdr:row>85</xdr:row>
      <xdr:rowOff>57150</xdr:rowOff>
    </xdr:to>
    <xdr:graphicFrame macro="">
      <xdr:nvGraphicFramePr>
        <xdr:cNvPr id="28" name="Chart 183">
          <a:extLst>
            <a:ext uri="{FF2B5EF4-FFF2-40B4-BE49-F238E27FC236}">
              <a16:creationId xmlns:a16="http://schemas.microsoft.com/office/drawing/2014/main" id="{48C024EB-C3B1-4EAE-B4B1-99084FF1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26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46</xdr:row>
      <xdr:rowOff>0</xdr:rowOff>
    </xdr:from>
    <xdr:to>
      <xdr:col>23</xdr:col>
      <xdr:colOff>266700</xdr:colOff>
      <xdr:row>66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66</xdr:row>
      <xdr:rowOff>114300</xdr:rowOff>
    </xdr:from>
    <xdr:to>
      <xdr:col>23</xdr:col>
      <xdr:colOff>257175</xdr:colOff>
      <xdr:row>84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27</xdr:row>
      <xdr:rowOff>171449</xdr:rowOff>
    </xdr:from>
    <xdr:to>
      <xdr:col>23</xdr:col>
      <xdr:colOff>285750</xdr:colOff>
      <xdr:row>44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27</xdr:row>
      <xdr:rowOff>180975</xdr:rowOff>
    </xdr:from>
    <xdr:to>
      <xdr:col>17</xdr:col>
      <xdr:colOff>28575</xdr:colOff>
      <xdr:row>46</xdr:row>
      <xdr:rowOff>0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17</xdr:col>
      <xdr:colOff>85725</xdr:colOff>
      <xdr:row>66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17</xdr:col>
      <xdr:colOff>85725</xdr:colOff>
      <xdr:row>88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92</xdr:row>
      <xdr:rowOff>9525</xdr:rowOff>
    </xdr:from>
    <xdr:to>
      <xdr:col>16</xdr:col>
      <xdr:colOff>28575</xdr:colOff>
      <xdr:row>109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390525</xdr:colOff>
      <xdr:row>199</xdr:row>
      <xdr:rowOff>76200</xdr:rowOff>
    </xdr:from>
    <xdr:to>
      <xdr:col>19</xdr:col>
      <xdr:colOff>381000</xdr:colOff>
      <xdr:row>215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24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Declan O'Reilly" id="{47B200E4-B235-41C5-9DBB-BBD539490F2C}" userId="S::Declan.O'Reilly@esc.vic.gov.au::a40e7b0a-c73a-40df-b494-a890611f4df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0" dT="2023-02-01T04:48:52.68" personId="{47B200E4-B235-41C5-9DBB-BBD539490F2C}" id="{80DCA5BC-8C49-4262-908F-324C4C8CDB28}">
    <text>Coliban 2020-21 value is 0, however it appears as #N/A due to attempting to divide the number 0.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8"/>
  <sheetViews>
    <sheetView topLeftCell="B1" zoomScale="136" zoomScaleNormal="136" workbookViewId="0">
      <selection activeCell="H37" sqref="H37"/>
    </sheetView>
  </sheetViews>
  <sheetFormatPr defaultRowHeight="11.25"/>
  <cols>
    <col min="1" max="1" width="1.83203125" customWidth="1"/>
    <col min="2" max="2" width="10.6640625" customWidth="1"/>
    <col min="3" max="3" width="2.83203125" customWidth="1"/>
  </cols>
  <sheetData>
    <row r="1" spans="1:40" s="11" customFormat="1" ht="12.75">
      <c r="B1" s="47"/>
      <c r="D1" s="12"/>
      <c r="E1" s="13"/>
      <c r="F1" s="13"/>
      <c r="G1" s="13"/>
      <c r="H1" s="13"/>
      <c r="I1" s="13"/>
    </row>
    <row r="2" spans="1:40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1:40" s="11" customFormat="1" ht="12" customHeight="1">
      <c r="B3" s="47"/>
      <c r="D3" s="20" t="s">
        <v>150</v>
      </c>
      <c r="E3" s="13"/>
      <c r="F3" s="13"/>
      <c r="G3" s="13"/>
      <c r="H3" s="13"/>
      <c r="I3" s="13"/>
    </row>
    <row r="4" spans="1:40" s="11" customFormat="1" ht="11.25" customHeight="1">
      <c r="B4" s="47"/>
      <c r="D4" s="20" t="s">
        <v>107</v>
      </c>
      <c r="E4" s="13"/>
      <c r="F4" s="13"/>
      <c r="G4" s="13"/>
      <c r="H4" s="13"/>
      <c r="I4" s="13"/>
    </row>
    <row r="5" spans="1:40" s="11" customFormat="1" ht="12.75">
      <c r="B5" s="47"/>
      <c r="D5" s="12"/>
      <c r="E5" s="13"/>
      <c r="F5" s="13"/>
      <c r="G5" s="13"/>
      <c r="H5" s="13"/>
      <c r="I5" s="13"/>
    </row>
    <row r="6" spans="1:40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</row>
    <row r="7" spans="1:40">
      <c r="A7" s="83"/>
      <c r="B7" s="84" t="s">
        <v>147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</row>
    <row r="8" spans="1:40">
      <c r="A8" s="83"/>
      <c r="B8" s="84" t="s">
        <v>148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>
      <c r="A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</row>
    <row r="10" spans="1:40">
      <c r="A10" s="83"/>
      <c r="B10" s="84" t="s">
        <v>117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</row>
    <row r="11" spans="1:40">
      <c r="A11" s="83"/>
      <c r="B11" s="84" t="s">
        <v>118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</row>
    <row r="12" spans="1:40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</row>
    <row r="13" spans="1:40">
      <c r="A13" s="83"/>
      <c r="B13" s="84" t="s">
        <v>149</v>
      </c>
      <c r="C13" s="83"/>
      <c r="D13" s="83"/>
      <c r="E13" s="83"/>
      <c r="F13" s="83"/>
      <c r="G13" s="83"/>
      <c r="H13" s="83"/>
      <c r="I13" s="83"/>
      <c r="J13" s="85" t="s">
        <v>136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</row>
    <row r="14" spans="1:40">
      <c r="A14" s="83"/>
      <c r="B14" s="84" t="s">
        <v>137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</row>
    <row r="15" spans="1:40">
      <c r="A15" s="83"/>
      <c r="B15" s="83" t="s">
        <v>139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</row>
    <row r="16" spans="1:40">
      <c r="A16" s="83"/>
      <c r="B16" s="83" t="s">
        <v>106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</row>
    <row r="17" spans="1:40">
      <c r="A17" s="83"/>
      <c r="B17" s="84" t="s">
        <v>119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</row>
    <row r="18" spans="1:4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</row>
    <row r="19" spans="1:4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1:4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</row>
    <row r="21" spans="1:4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</row>
    <row r="23" spans="1:4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</row>
    <row r="24" spans="1:40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</row>
    <row r="25" spans="1:40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</row>
    <row r="26" spans="1:40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</row>
    <row r="27" spans="1:40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</row>
    <row r="28" spans="1:40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</row>
    <row r="29" spans="1:40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</row>
    <row r="30" spans="1:40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</row>
    <row r="31" spans="1:40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</row>
    <row r="32" spans="1:40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</row>
    <row r="33" spans="1:40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</row>
    <row r="34" spans="1:40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</row>
    <row r="35" spans="1:40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spans="1:40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</row>
    <row r="37" spans="1:40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</row>
    <row r="38" spans="1:40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</row>
    <row r="39" spans="1:40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</row>
    <row r="40" spans="1:40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</row>
    <row r="41" spans="1:40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</row>
    <row r="42" spans="1:40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</row>
    <row r="43" spans="1:40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</row>
    <row r="44" spans="1:40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</row>
    <row r="45" spans="1:40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</row>
    <row r="46" spans="1:40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</row>
    <row r="47" spans="1:40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</row>
    <row r="48" spans="1:40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</row>
    <row r="49" spans="1:40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</row>
    <row r="50" spans="1:40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</row>
    <row r="51" spans="1:40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</row>
    <row r="52" spans="1:40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</row>
    <row r="53" spans="1:40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</row>
    <row r="54" spans="1:40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</row>
    <row r="55" spans="1:40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</row>
    <row r="56" spans="1:40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</row>
    <row r="57" spans="1:40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</row>
    <row r="58" spans="1:40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</row>
    <row r="59" spans="1:40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</row>
    <row r="60" spans="1:40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</row>
    <row r="61" spans="1:40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</row>
    <row r="62" spans="1:40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</row>
    <row r="63" spans="1:40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</row>
    <row r="64" spans="1:40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</row>
    <row r="65" spans="1:40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</row>
    <row r="66" spans="1:40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</row>
    <row r="67" spans="1:40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</row>
    <row r="68" spans="1:40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</row>
    <row r="69" spans="1:40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</row>
    <row r="70" spans="1:40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</row>
    <row r="71" spans="1:40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</row>
    <row r="72" spans="1:40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</row>
    <row r="73" spans="1:40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</row>
    <row r="74" spans="1:40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</row>
    <row r="75" spans="1:40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</row>
    <row r="76" spans="1:40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</row>
    <row r="77" spans="1:40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</row>
    <row r="78" spans="1:40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</row>
    <row r="79" spans="1:40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</row>
    <row r="80" spans="1:40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</row>
    <row r="81" spans="1:40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</row>
    <row r="82" spans="1:40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</row>
    <row r="83" spans="1:40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</row>
    <row r="84" spans="1:40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</row>
    <row r="85" spans="1:40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</row>
    <row r="86" spans="1:40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</row>
    <row r="87" spans="1:40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</row>
    <row r="88" spans="1:40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headerFooter>
    <oddHeader>&amp;C&amp;B&amp;"Arial"&amp;12&amp;Kff0000​‌OFFICIAL‌​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J47" sqref="J47"/>
    </sheetView>
  </sheetViews>
  <sheetFormatPr defaultColWidth="0" defaultRowHeight="12.75" zeroHeight="1"/>
  <cols>
    <col min="1" max="1" width="1.83203125" style="15" customWidth="1"/>
    <col min="2" max="2" width="10.6640625" style="48" customWidth="1"/>
    <col min="3" max="3" width="2.83203125" style="18" customWidth="1"/>
    <col min="4" max="4" width="19.33203125" style="16" customWidth="1"/>
    <col min="5" max="9" width="11.5" style="17" customWidth="1"/>
    <col min="10" max="10" width="8.1640625" style="15" customWidth="1"/>
    <col min="11" max="11" width="19.33203125" style="15" customWidth="1"/>
    <col min="12" max="16" width="11.5" style="15" customWidth="1"/>
    <col min="17" max="17" width="5.6640625" style="15" customWidth="1"/>
    <col min="18" max="16384" width="9.33203125" style="15" hidden="1"/>
  </cols>
  <sheetData>
    <row r="1" spans="2:16" s="11" customFormat="1">
      <c r="B1" s="47"/>
      <c r="D1" s="12"/>
      <c r="E1" s="13"/>
      <c r="F1" s="13"/>
      <c r="G1" s="13"/>
      <c r="H1" s="13"/>
      <c r="I1" s="13"/>
    </row>
    <row r="2" spans="2:16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16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</row>
    <row r="4" spans="2:16" s="11" customFormat="1" ht="11.25" customHeight="1">
      <c r="B4" s="47"/>
      <c r="D4" s="20" t="s">
        <v>108</v>
      </c>
      <c r="E4" s="13"/>
      <c r="F4" s="13"/>
      <c r="G4" s="13"/>
      <c r="H4" s="88" t="s">
        <v>125</v>
      </c>
      <c r="I4" s="89">
        <v>2024</v>
      </c>
    </row>
    <row r="5" spans="2:16" s="11" customFormat="1">
      <c r="B5" s="47"/>
      <c r="D5" s="12"/>
      <c r="E5" s="13"/>
      <c r="F5" s="13"/>
      <c r="G5" s="13"/>
      <c r="H5" s="13"/>
      <c r="I5" s="13"/>
    </row>
    <row r="6" spans="2:16" ht="6.75" customHeight="1"/>
    <row r="7" spans="2:16">
      <c r="D7" s="82" t="s">
        <v>104</v>
      </c>
      <c r="K7" s="82" t="s">
        <v>105</v>
      </c>
      <c r="L7" s="17"/>
      <c r="M7" s="17"/>
      <c r="N7" s="17"/>
      <c r="O7" s="17"/>
      <c r="P7" s="17"/>
    </row>
    <row r="8" spans="2:16">
      <c r="D8" s="14"/>
      <c r="E8" s="87">
        <f t="shared" ref="E8:F8" si="0">F8-1</f>
        <v>2020</v>
      </c>
      <c r="F8" s="87">
        <f t="shared" si="0"/>
        <v>2021</v>
      </c>
      <c r="G8" s="87">
        <f>H8-1</f>
        <v>2022</v>
      </c>
      <c r="H8" s="87">
        <f>$I$4-1</f>
        <v>2023</v>
      </c>
      <c r="K8" s="14"/>
      <c r="L8" s="17"/>
      <c r="M8" s="17"/>
      <c r="N8" s="17"/>
      <c r="O8" s="17"/>
      <c r="P8" s="17"/>
    </row>
    <row r="9" spans="2:16">
      <c r="D9" s="21"/>
      <c r="E9" s="40" t="str">
        <f>+CONCATENATE(E8-1,"-",RIGHT(E8,2))</f>
        <v>2019-20</v>
      </c>
      <c r="F9" s="40" t="str">
        <f>+CONCATENATE(F8-1,"-",RIGHT(F8,2))</f>
        <v>2020-21</v>
      </c>
      <c r="G9" s="40" t="str">
        <f>+CONCATENATE(G8-1,"-",RIGHT(G8,2))</f>
        <v>2021-22</v>
      </c>
      <c r="H9" s="40" t="str">
        <f>+CONCATENATE(H8-1,"-",RIGHT(H8,2))</f>
        <v>2022-23</v>
      </c>
      <c r="I9" s="40" t="str">
        <f>+CONCATENATE(I4-1,"-",RIGHT(I4,2))</f>
        <v>2023-24</v>
      </c>
      <c r="J9" s="23"/>
      <c r="K9" s="21" t="s">
        <v>0</v>
      </c>
      <c r="L9" s="40" t="str">
        <f>+$E$9</f>
        <v>2019-20</v>
      </c>
      <c r="M9" s="40" t="str">
        <f>+$F$9</f>
        <v>2020-21</v>
      </c>
      <c r="N9" s="40" t="str">
        <f>+$G$9</f>
        <v>2021-22</v>
      </c>
      <c r="O9" s="40" t="str">
        <f>+$H$9</f>
        <v>2022-23</v>
      </c>
      <c r="P9" s="40" t="str">
        <f>+$I$9</f>
        <v>2023-24</v>
      </c>
    </row>
    <row r="10" spans="2:16">
      <c r="D10" s="24" t="s">
        <v>140</v>
      </c>
      <c r="E10" s="50">
        <v>560477</v>
      </c>
      <c r="F10" s="50">
        <v>582181</v>
      </c>
      <c r="G10" s="50">
        <v>597551</v>
      </c>
      <c r="H10" s="50">
        <v>615619</v>
      </c>
      <c r="I10" s="50">
        <v>631537</v>
      </c>
      <c r="K10" s="24" t="s">
        <v>140</v>
      </c>
      <c r="L10" s="50">
        <v>550982</v>
      </c>
      <c r="M10" s="50">
        <v>572629</v>
      </c>
      <c r="N10" s="50">
        <v>587954</v>
      </c>
      <c r="O10" s="50">
        <v>606004</v>
      </c>
      <c r="P10" s="50">
        <v>621876</v>
      </c>
    </row>
    <row r="11" spans="2:16">
      <c r="D11" s="24" t="s">
        <v>52</v>
      </c>
      <c r="E11" s="50">
        <v>792546</v>
      </c>
      <c r="F11" s="50">
        <v>803106</v>
      </c>
      <c r="G11" s="50">
        <v>813771</v>
      </c>
      <c r="H11" s="50">
        <v>824097</v>
      </c>
      <c r="I11" s="50">
        <v>836708</v>
      </c>
      <c r="K11" s="24" t="s">
        <v>52</v>
      </c>
      <c r="L11" s="50">
        <v>766516</v>
      </c>
      <c r="M11" s="50">
        <v>777355</v>
      </c>
      <c r="N11" s="50">
        <v>788747</v>
      </c>
      <c r="O11" s="50">
        <v>799481</v>
      </c>
      <c r="P11" s="50">
        <v>813007</v>
      </c>
    </row>
    <row r="12" spans="2:16">
      <c r="D12" s="24" t="s">
        <v>50</v>
      </c>
      <c r="E12" s="50">
        <v>839516</v>
      </c>
      <c r="F12" s="50">
        <v>856092</v>
      </c>
      <c r="G12" s="50">
        <v>867700</v>
      </c>
      <c r="H12" s="50">
        <v>879124</v>
      </c>
      <c r="I12" s="50">
        <v>893480</v>
      </c>
      <c r="K12" s="24" t="s">
        <v>50</v>
      </c>
      <c r="L12" s="50">
        <v>782501</v>
      </c>
      <c r="M12" s="50">
        <v>798701</v>
      </c>
      <c r="N12" s="50">
        <v>811021</v>
      </c>
      <c r="O12" s="50">
        <v>821504</v>
      </c>
      <c r="P12" s="50">
        <v>834392</v>
      </c>
    </row>
    <row r="13" spans="2:16">
      <c r="D13" s="24" t="s">
        <v>54</v>
      </c>
      <c r="E13" s="50">
        <v>165804</v>
      </c>
      <c r="F13" s="50">
        <v>170759</v>
      </c>
      <c r="G13" s="50">
        <v>174511</v>
      </c>
      <c r="H13" s="50">
        <v>178505</v>
      </c>
      <c r="I13" s="50">
        <v>181844</v>
      </c>
      <c r="K13" s="24" t="s">
        <v>54</v>
      </c>
      <c r="L13" s="50">
        <v>150417</v>
      </c>
      <c r="M13" s="50">
        <v>155238</v>
      </c>
      <c r="N13" s="50">
        <v>158879</v>
      </c>
      <c r="O13" s="50">
        <v>162729</v>
      </c>
      <c r="P13" s="50">
        <v>165950</v>
      </c>
    </row>
    <row r="14" spans="2:16">
      <c r="D14" s="24" t="s">
        <v>51</v>
      </c>
      <c r="E14" s="50">
        <v>72128</v>
      </c>
      <c r="F14" s="50">
        <v>74388</v>
      </c>
      <c r="G14" s="50">
        <v>76352</v>
      </c>
      <c r="H14" s="50">
        <v>78173</v>
      </c>
      <c r="I14" s="50">
        <v>79511</v>
      </c>
      <c r="K14" s="24" t="s">
        <v>51</v>
      </c>
      <c r="L14" s="50">
        <v>62475</v>
      </c>
      <c r="M14" s="50">
        <v>64217</v>
      </c>
      <c r="N14" s="50">
        <v>66179</v>
      </c>
      <c r="O14" s="50">
        <v>68039</v>
      </c>
      <c r="P14" s="50">
        <v>69559</v>
      </c>
    </row>
    <row r="15" spans="2:16">
      <c r="D15" s="24" t="s">
        <v>53</v>
      </c>
      <c r="E15" s="50">
        <v>77709</v>
      </c>
      <c r="F15" s="50">
        <v>79083</v>
      </c>
      <c r="G15" s="50">
        <v>80073</v>
      </c>
      <c r="H15" s="50">
        <v>80865</v>
      </c>
      <c r="I15" s="50">
        <v>81639</v>
      </c>
      <c r="K15" s="24" t="s">
        <v>53</v>
      </c>
      <c r="L15" s="50">
        <v>70474</v>
      </c>
      <c r="M15" s="50">
        <v>72033</v>
      </c>
      <c r="N15" s="50">
        <v>73101</v>
      </c>
      <c r="O15" s="50">
        <v>73856</v>
      </c>
      <c r="P15" s="50">
        <v>74657</v>
      </c>
    </row>
    <row r="16" spans="2:16">
      <c r="D16" s="24" t="s">
        <v>57</v>
      </c>
      <c r="E16" s="50">
        <v>24448</v>
      </c>
      <c r="F16" s="50">
        <v>24859</v>
      </c>
      <c r="G16" s="50">
        <v>25272</v>
      </c>
      <c r="H16" s="50">
        <v>25559</v>
      </c>
      <c r="I16" s="50">
        <v>25904</v>
      </c>
      <c r="K16" s="24" t="s">
        <v>57</v>
      </c>
      <c r="L16" s="50">
        <v>20206</v>
      </c>
      <c r="M16" s="50">
        <v>20572</v>
      </c>
      <c r="N16" s="50">
        <v>20861</v>
      </c>
      <c r="O16" s="50">
        <v>21140</v>
      </c>
      <c r="P16" s="50">
        <v>21612</v>
      </c>
    </row>
    <row r="17" spans="2:16">
      <c r="D17" s="24" t="s">
        <v>49</v>
      </c>
      <c r="E17" s="50">
        <v>71963</v>
      </c>
      <c r="F17" s="50">
        <v>73641</v>
      </c>
      <c r="G17" s="50">
        <v>74794</v>
      </c>
      <c r="H17" s="50">
        <v>75662</v>
      </c>
      <c r="I17" s="50">
        <v>76490</v>
      </c>
      <c r="K17" s="24" t="s">
        <v>49</v>
      </c>
      <c r="L17" s="50">
        <v>64559</v>
      </c>
      <c r="M17" s="50">
        <v>66195</v>
      </c>
      <c r="N17" s="50">
        <v>67261</v>
      </c>
      <c r="O17" s="50">
        <v>68092</v>
      </c>
      <c r="P17" s="50">
        <v>69093</v>
      </c>
    </row>
    <row r="18" spans="2:16">
      <c r="D18" s="24" t="s">
        <v>48</v>
      </c>
      <c r="E18" s="50">
        <v>60279</v>
      </c>
      <c r="F18" s="50">
        <v>61297</v>
      </c>
      <c r="G18" s="50">
        <v>62262</v>
      </c>
      <c r="H18" s="50">
        <v>63110</v>
      </c>
      <c r="I18" s="50">
        <v>63858</v>
      </c>
      <c r="K18" s="24" t="s">
        <v>48</v>
      </c>
      <c r="L18" s="50">
        <v>53206</v>
      </c>
      <c r="M18" s="50">
        <v>54114</v>
      </c>
      <c r="N18" s="50">
        <v>55021</v>
      </c>
      <c r="O18" s="50">
        <v>55829</v>
      </c>
      <c r="P18" s="50">
        <v>56507</v>
      </c>
    </row>
    <row r="19" spans="2:16">
      <c r="D19" s="24" t="s">
        <v>9</v>
      </c>
      <c r="E19" s="50">
        <v>32052</v>
      </c>
      <c r="F19" s="50">
        <v>32202</v>
      </c>
      <c r="G19" s="50">
        <v>32332</v>
      </c>
      <c r="H19" s="50">
        <v>32465</v>
      </c>
      <c r="I19" s="50">
        <v>32594</v>
      </c>
      <c r="K19" s="24" t="s">
        <v>9</v>
      </c>
      <c r="L19" s="50">
        <v>26126</v>
      </c>
      <c r="M19" s="50">
        <v>26290</v>
      </c>
      <c r="N19" s="50">
        <v>26299</v>
      </c>
      <c r="O19" s="50">
        <v>26346</v>
      </c>
      <c r="P19" s="50">
        <v>26476</v>
      </c>
    </row>
    <row r="20" spans="2:16">
      <c r="D20" s="24" t="s">
        <v>56</v>
      </c>
      <c r="E20" s="50">
        <v>34311</v>
      </c>
      <c r="F20" s="50">
        <v>34784</v>
      </c>
      <c r="G20" s="50">
        <v>35171</v>
      </c>
      <c r="H20" s="50">
        <v>35289</v>
      </c>
      <c r="I20" s="50">
        <v>35497</v>
      </c>
      <c r="K20" s="24" t="s">
        <v>56</v>
      </c>
      <c r="L20" s="50">
        <v>29868</v>
      </c>
      <c r="M20" s="50">
        <v>30315</v>
      </c>
      <c r="N20" s="50">
        <v>30687</v>
      </c>
      <c r="O20" s="50">
        <v>30802</v>
      </c>
      <c r="P20" s="50">
        <v>31006</v>
      </c>
    </row>
    <row r="21" spans="2:16">
      <c r="D21" s="24" t="s">
        <v>47</v>
      </c>
      <c r="E21" s="50">
        <v>52707</v>
      </c>
      <c r="F21" s="50">
        <v>53791</v>
      </c>
      <c r="G21" s="50">
        <v>54678</v>
      </c>
      <c r="H21" s="50">
        <v>55273</v>
      </c>
      <c r="I21" s="50">
        <v>56103</v>
      </c>
      <c r="K21" s="24" t="s">
        <v>47</v>
      </c>
      <c r="L21" s="50">
        <v>47852</v>
      </c>
      <c r="M21" s="50">
        <v>49074</v>
      </c>
      <c r="N21" s="50">
        <v>49931</v>
      </c>
      <c r="O21" s="50">
        <v>50689</v>
      </c>
      <c r="P21" s="50">
        <v>51436</v>
      </c>
    </row>
    <row r="22" spans="2:16">
      <c r="D22" s="24" t="s">
        <v>55</v>
      </c>
      <c r="E22" s="50">
        <v>20956</v>
      </c>
      <c r="F22" s="50">
        <v>21311</v>
      </c>
      <c r="G22" s="50">
        <v>21818</v>
      </c>
      <c r="H22" s="50">
        <v>22104</v>
      </c>
      <c r="I22" s="50">
        <v>22361</v>
      </c>
      <c r="K22" s="24" t="s">
        <v>55</v>
      </c>
      <c r="L22" s="50">
        <v>18517</v>
      </c>
      <c r="M22" s="50">
        <v>18867</v>
      </c>
      <c r="N22" s="50">
        <v>19280</v>
      </c>
      <c r="O22" s="50">
        <v>19622</v>
      </c>
      <c r="P22" s="50">
        <v>19863</v>
      </c>
    </row>
    <row r="23" spans="2:16">
      <c r="D23" s="24" t="s">
        <v>46</v>
      </c>
      <c r="E23" s="50">
        <v>43603</v>
      </c>
      <c r="F23" s="50">
        <v>44048</v>
      </c>
      <c r="G23" s="50">
        <v>44444</v>
      </c>
      <c r="H23" s="50">
        <v>44844</v>
      </c>
      <c r="I23" s="50">
        <v>45226</v>
      </c>
      <c r="K23" s="24" t="s">
        <v>46</v>
      </c>
      <c r="L23" s="50">
        <v>37321</v>
      </c>
      <c r="M23" s="50">
        <v>37732</v>
      </c>
      <c r="N23" s="50">
        <v>38151</v>
      </c>
      <c r="O23" s="50">
        <v>38526</v>
      </c>
      <c r="P23" s="50">
        <v>38840</v>
      </c>
    </row>
    <row r="24" spans="2:16">
      <c r="D24" s="24" t="s">
        <v>58</v>
      </c>
      <c r="E24" s="50">
        <v>17256</v>
      </c>
      <c r="F24" s="50">
        <v>17652</v>
      </c>
      <c r="G24" s="50">
        <v>18149</v>
      </c>
      <c r="H24" s="50">
        <v>18337</v>
      </c>
      <c r="I24" s="50">
        <v>18658</v>
      </c>
      <c r="K24" s="24" t="s">
        <v>58</v>
      </c>
      <c r="L24" s="50">
        <v>15794</v>
      </c>
      <c r="M24" s="50">
        <v>16269</v>
      </c>
      <c r="N24" s="50">
        <v>16714</v>
      </c>
      <c r="O24" s="50">
        <v>16883</v>
      </c>
      <c r="P24" s="50">
        <v>17224</v>
      </c>
    </row>
    <row r="25" spans="2:16"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</row>
    <row r="26" spans="2:16">
      <c r="J26" s="17"/>
      <c r="K26" s="17"/>
      <c r="L26" s="17"/>
      <c r="M26" s="17"/>
      <c r="N26" s="17"/>
      <c r="O26" s="17"/>
      <c r="P26" s="17"/>
    </row>
    <row r="27" spans="2:16">
      <c r="D27" s="82" t="s">
        <v>82</v>
      </c>
      <c r="K27" s="82" t="s">
        <v>83</v>
      </c>
      <c r="L27" s="17"/>
      <c r="M27" s="17"/>
      <c r="N27" s="17"/>
      <c r="O27" s="17"/>
      <c r="P27" s="17"/>
    </row>
    <row r="28" spans="2:16">
      <c r="D28" s="14"/>
      <c r="K28" s="14"/>
      <c r="L28" s="17"/>
      <c r="M28" s="17"/>
      <c r="N28" s="17"/>
      <c r="O28" s="17"/>
      <c r="P28" s="17"/>
    </row>
    <row r="29" spans="2:16">
      <c r="D29" s="21" t="s">
        <v>0</v>
      </c>
      <c r="E29" s="40" t="str">
        <f>+$E$9</f>
        <v>2019-20</v>
      </c>
      <c r="F29" s="40" t="str">
        <f>+$F$9</f>
        <v>2020-21</v>
      </c>
      <c r="G29" s="40" t="str">
        <f>+$G$9</f>
        <v>2021-22</v>
      </c>
      <c r="H29" s="40" t="str">
        <f>+$H$9</f>
        <v>2022-23</v>
      </c>
      <c r="I29" s="40" t="str">
        <f>+$I$9</f>
        <v>2023-24</v>
      </c>
      <c r="K29" s="21" t="s">
        <v>0</v>
      </c>
      <c r="L29" s="40" t="str">
        <f>+$E$9</f>
        <v>2019-20</v>
      </c>
      <c r="M29" s="40" t="str">
        <f>+$F$9</f>
        <v>2020-21</v>
      </c>
      <c r="N29" s="40" t="str">
        <f>+$G$9</f>
        <v>2021-22</v>
      </c>
      <c r="O29" s="40" t="str">
        <f>+$H$9</f>
        <v>2022-23</v>
      </c>
      <c r="P29" s="40" t="str">
        <f>+$I$9</f>
        <v>2023-24</v>
      </c>
    </row>
    <row r="30" spans="2:16">
      <c r="B30" s="31"/>
      <c r="D30" s="24" t="s">
        <v>140</v>
      </c>
      <c r="E30" s="51">
        <v>7921.78</v>
      </c>
      <c r="F30" s="51">
        <v>8185.2</v>
      </c>
      <c r="G30" s="51">
        <v>8376.06</v>
      </c>
      <c r="H30" s="51">
        <v>8589.9</v>
      </c>
      <c r="I30" s="51">
        <v>8818.99</v>
      </c>
      <c r="K30" s="24" t="s">
        <v>140</v>
      </c>
      <c r="L30" s="51">
        <v>6058.38</v>
      </c>
      <c r="M30" s="51">
        <v>6251.24</v>
      </c>
      <c r="N30" s="51">
        <v>6408.1</v>
      </c>
      <c r="O30" s="51">
        <v>6583.69</v>
      </c>
      <c r="P30" s="51">
        <v>6744.08</v>
      </c>
    </row>
    <row r="31" spans="2:16">
      <c r="B31" s="31"/>
      <c r="D31" s="24" t="s">
        <v>1</v>
      </c>
      <c r="E31" s="51">
        <v>10410</v>
      </c>
      <c r="F31" s="51">
        <v>10548.279999999999</v>
      </c>
      <c r="G31" s="51">
        <v>10686.6</v>
      </c>
      <c r="H31" s="51">
        <v>10845</v>
      </c>
      <c r="I31" s="51">
        <v>10978</v>
      </c>
      <c r="K31" s="24" t="s">
        <v>52</v>
      </c>
      <c r="L31" s="51">
        <v>9801</v>
      </c>
      <c r="M31" s="51">
        <v>9915.25</v>
      </c>
      <c r="N31" s="51">
        <v>10013.290000000001</v>
      </c>
      <c r="O31" s="51">
        <v>10128</v>
      </c>
      <c r="P31" s="51">
        <v>10243</v>
      </c>
    </row>
    <row r="32" spans="2:16">
      <c r="B32" s="31"/>
      <c r="D32" s="24" t="s">
        <v>2</v>
      </c>
      <c r="E32" s="51">
        <v>10766</v>
      </c>
      <c r="F32" s="51">
        <v>10900</v>
      </c>
      <c r="G32" s="51">
        <v>10997.332400000001</v>
      </c>
      <c r="H32" s="51">
        <v>11131.656999999999</v>
      </c>
      <c r="I32" s="51">
        <v>11311</v>
      </c>
      <c r="K32" s="24" t="s">
        <v>50</v>
      </c>
      <c r="L32" s="51">
        <v>9943</v>
      </c>
      <c r="M32" s="51">
        <v>10054</v>
      </c>
      <c r="N32" s="51">
        <v>10131.219999999999</v>
      </c>
      <c r="O32" s="51">
        <v>10265.540000000001</v>
      </c>
      <c r="P32" s="51">
        <v>10396</v>
      </c>
    </row>
    <row r="33" spans="2:21">
      <c r="B33" s="31"/>
      <c r="D33" s="24" t="s">
        <v>3</v>
      </c>
      <c r="E33" s="51">
        <v>4426</v>
      </c>
      <c r="F33" s="51">
        <v>4492</v>
      </c>
      <c r="G33" s="51">
        <v>4562</v>
      </c>
      <c r="H33" s="51">
        <v>4633</v>
      </c>
      <c r="I33" s="51">
        <v>4673</v>
      </c>
      <c r="K33" s="24" t="s">
        <v>54</v>
      </c>
      <c r="L33" s="51">
        <v>2748</v>
      </c>
      <c r="M33" s="51">
        <v>2787</v>
      </c>
      <c r="N33" s="51">
        <v>2821</v>
      </c>
      <c r="O33" s="51">
        <v>2860</v>
      </c>
      <c r="P33" s="51">
        <v>2903</v>
      </c>
    </row>
    <row r="34" spans="2:21">
      <c r="B34" s="31"/>
      <c r="D34" s="24" t="s">
        <v>4</v>
      </c>
      <c r="E34" s="51">
        <v>2596</v>
      </c>
      <c r="F34" s="51">
        <v>2625</v>
      </c>
      <c r="G34" s="51">
        <v>2651</v>
      </c>
      <c r="H34" s="51">
        <v>2679</v>
      </c>
      <c r="I34" s="51">
        <v>2692</v>
      </c>
      <c r="K34" s="24" t="s">
        <v>51</v>
      </c>
      <c r="L34" s="51">
        <v>1478</v>
      </c>
      <c r="M34" s="51">
        <v>1511</v>
      </c>
      <c r="N34" s="51">
        <v>1552</v>
      </c>
      <c r="O34" s="51">
        <v>1593</v>
      </c>
      <c r="P34" s="51">
        <v>1614</v>
      </c>
    </row>
    <row r="35" spans="2:21">
      <c r="B35" s="31"/>
      <c r="D35" s="24" t="s">
        <v>5</v>
      </c>
      <c r="E35" s="51">
        <v>2309</v>
      </c>
      <c r="F35" s="51">
        <v>2323.46</v>
      </c>
      <c r="G35" s="51">
        <v>2341.1799999999998</v>
      </c>
      <c r="H35" s="51">
        <v>2360.08</v>
      </c>
      <c r="I35" s="51">
        <v>2399.3000000000002</v>
      </c>
      <c r="K35" s="24" t="s">
        <v>53</v>
      </c>
      <c r="L35" s="51">
        <v>2013</v>
      </c>
      <c r="M35" s="51">
        <v>2030.39</v>
      </c>
      <c r="N35" s="51">
        <v>2050</v>
      </c>
      <c r="O35" s="51">
        <v>2074.36</v>
      </c>
      <c r="P35" s="51">
        <v>2096.92</v>
      </c>
    </row>
    <row r="36" spans="2:21">
      <c r="B36" s="31"/>
      <c r="D36" s="24" t="s">
        <v>6</v>
      </c>
      <c r="E36" s="51">
        <v>1003.61</v>
      </c>
      <c r="F36" s="51">
        <v>973</v>
      </c>
      <c r="G36" s="51">
        <v>989</v>
      </c>
      <c r="H36" s="51">
        <v>989.64</v>
      </c>
      <c r="I36" s="51">
        <v>1001.4</v>
      </c>
      <c r="K36" s="24" t="s">
        <v>57</v>
      </c>
      <c r="L36" s="51">
        <v>732</v>
      </c>
      <c r="M36" s="51">
        <v>735</v>
      </c>
      <c r="N36" s="51">
        <v>740</v>
      </c>
      <c r="O36" s="51">
        <v>745.18</v>
      </c>
      <c r="P36" s="51">
        <v>753</v>
      </c>
    </row>
    <row r="37" spans="2:21">
      <c r="B37" s="31"/>
      <c r="D37" s="24" t="s">
        <v>7</v>
      </c>
      <c r="E37" s="51">
        <v>2167</v>
      </c>
      <c r="F37" s="51">
        <v>2192</v>
      </c>
      <c r="G37" s="51">
        <v>2208.0190000000002</v>
      </c>
      <c r="H37" s="51">
        <v>2233</v>
      </c>
      <c r="I37" s="51">
        <v>2255.6029999999996</v>
      </c>
      <c r="K37" s="24" t="s">
        <v>49</v>
      </c>
      <c r="L37" s="51">
        <v>1771</v>
      </c>
      <c r="M37" s="51">
        <v>1799</v>
      </c>
      <c r="N37" s="51">
        <v>1825.4369999999999</v>
      </c>
      <c r="O37" s="51">
        <v>1837</v>
      </c>
      <c r="P37" s="51">
        <v>1851.6</v>
      </c>
    </row>
    <row r="38" spans="2:21">
      <c r="B38" s="31"/>
      <c r="D38" s="24" t="s">
        <v>8</v>
      </c>
      <c r="E38" s="51">
        <v>1884.6899999999996</v>
      </c>
      <c r="F38" s="51">
        <v>1897</v>
      </c>
      <c r="G38" s="51">
        <v>1915</v>
      </c>
      <c r="H38" s="51">
        <v>1932</v>
      </c>
      <c r="I38" s="51">
        <v>1951</v>
      </c>
      <c r="K38" s="24" t="s">
        <v>48</v>
      </c>
      <c r="L38" s="51">
        <v>1338.4700000000003</v>
      </c>
      <c r="M38" s="51">
        <v>1356</v>
      </c>
      <c r="N38" s="51">
        <v>1373</v>
      </c>
      <c r="O38" s="51">
        <v>1390</v>
      </c>
      <c r="P38" s="51">
        <v>1407</v>
      </c>
    </row>
    <row r="39" spans="2:21">
      <c r="B39" s="31"/>
      <c r="D39" s="24" t="s">
        <v>9</v>
      </c>
      <c r="E39" s="51">
        <v>1388.2</v>
      </c>
      <c r="F39" s="51">
        <v>1390.2</v>
      </c>
      <c r="G39" s="51">
        <v>1392.9</v>
      </c>
      <c r="H39" s="51">
        <v>1402.5</v>
      </c>
      <c r="I39" s="51">
        <v>1436</v>
      </c>
      <c r="K39" s="24" t="s">
        <v>9</v>
      </c>
      <c r="L39" s="51">
        <v>696.9</v>
      </c>
      <c r="M39" s="51">
        <v>698.7</v>
      </c>
      <c r="N39" s="51">
        <v>700.6</v>
      </c>
      <c r="O39" s="51">
        <v>710.8</v>
      </c>
      <c r="P39" s="51">
        <v>714.5</v>
      </c>
    </row>
    <row r="40" spans="2:21">
      <c r="B40" s="31"/>
      <c r="D40" s="24" t="s">
        <v>10</v>
      </c>
      <c r="E40" s="51">
        <v>980</v>
      </c>
      <c r="F40" s="51">
        <v>981</v>
      </c>
      <c r="G40" s="51">
        <v>995</v>
      </c>
      <c r="H40" s="51">
        <v>1002</v>
      </c>
      <c r="I40" s="51">
        <v>1007</v>
      </c>
      <c r="K40" s="24" t="s">
        <v>56</v>
      </c>
      <c r="L40" s="51">
        <v>666</v>
      </c>
      <c r="M40" s="51">
        <v>681</v>
      </c>
      <c r="N40" s="51">
        <v>689</v>
      </c>
      <c r="O40" s="51">
        <v>696</v>
      </c>
      <c r="P40" s="51">
        <v>703</v>
      </c>
    </row>
    <row r="41" spans="2:21">
      <c r="B41" s="31"/>
      <c r="D41" s="24" t="s">
        <v>11</v>
      </c>
      <c r="E41" s="51">
        <v>1657.5800000000002</v>
      </c>
      <c r="F41" s="51">
        <v>1674.39</v>
      </c>
      <c r="G41" s="51">
        <v>1689.25</v>
      </c>
      <c r="H41" s="51">
        <v>1717</v>
      </c>
      <c r="I41" s="51">
        <v>1727.673</v>
      </c>
      <c r="K41" s="24" t="s">
        <v>47</v>
      </c>
      <c r="L41" s="51">
        <v>1234.32</v>
      </c>
      <c r="M41" s="51">
        <v>1252.95</v>
      </c>
      <c r="N41" s="51">
        <v>1274.9920000000002</v>
      </c>
      <c r="O41" s="51">
        <v>1300.67</v>
      </c>
      <c r="P41" s="51">
        <v>1319.8219999999999</v>
      </c>
    </row>
    <row r="42" spans="2:21">
      <c r="B42" s="31"/>
      <c r="D42" s="24" t="s">
        <v>12</v>
      </c>
      <c r="E42" s="51">
        <v>744</v>
      </c>
      <c r="F42" s="51">
        <v>748.65862000000004</v>
      </c>
      <c r="G42" s="51">
        <v>730</v>
      </c>
      <c r="H42" s="51">
        <v>746</v>
      </c>
      <c r="I42" s="51">
        <v>752</v>
      </c>
      <c r="K42" s="24" t="s">
        <v>55</v>
      </c>
      <c r="L42" s="51">
        <v>508.44434999999999</v>
      </c>
      <c r="M42" s="51">
        <v>518.40571</v>
      </c>
      <c r="N42" s="51">
        <v>525</v>
      </c>
      <c r="O42" s="51">
        <v>534</v>
      </c>
      <c r="P42" s="51">
        <v>538</v>
      </c>
    </row>
    <row r="43" spans="2:21">
      <c r="B43" s="31"/>
      <c r="D43" s="24" t="s">
        <v>13</v>
      </c>
      <c r="E43" s="51">
        <v>1980</v>
      </c>
      <c r="F43" s="51">
        <v>2001.46</v>
      </c>
      <c r="G43" s="51">
        <v>2007</v>
      </c>
      <c r="H43" s="51">
        <v>2016.22</v>
      </c>
      <c r="I43" s="51">
        <v>2027.64</v>
      </c>
      <c r="K43" s="24" t="s">
        <v>46</v>
      </c>
      <c r="L43" s="51">
        <v>950.37</v>
      </c>
      <c r="M43" s="51">
        <v>961.81</v>
      </c>
      <c r="N43" s="51">
        <v>973</v>
      </c>
      <c r="O43" s="51">
        <v>997.73</v>
      </c>
      <c r="P43" s="51">
        <v>1007.9109999999999</v>
      </c>
    </row>
    <row r="44" spans="2:21">
      <c r="B44" s="31"/>
      <c r="D44" s="24" t="s">
        <v>14</v>
      </c>
      <c r="E44" s="51">
        <v>481</v>
      </c>
      <c r="F44" s="51">
        <v>484.8</v>
      </c>
      <c r="G44" s="51">
        <v>489.7</v>
      </c>
      <c r="H44" s="51">
        <v>490</v>
      </c>
      <c r="I44" s="51">
        <v>491.7</v>
      </c>
      <c r="K44" s="24" t="s">
        <v>58</v>
      </c>
      <c r="L44" s="51">
        <v>385.8</v>
      </c>
      <c r="M44" s="51">
        <v>390.1</v>
      </c>
      <c r="N44" s="51">
        <v>393.1</v>
      </c>
      <c r="O44" s="51">
        <v>397</v>
      </c>
      <c r="P44" s="51">
        <v>402.2</v>
      </c>
    </row>
    <row r="45" spans="2:21">
      <c r="B45" s="31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2:21">
      <c r="B46" s="31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2:21">
      <c r="B47" s="3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2:21" hidden="1">
      <c r="B48" s="31"/>
      <c r="D48" s="15"/>
      <c r="E48" s="15"/>
      <c r="F48" s="15"/>
      <c r="G48" s="15"/>
      <c r="H48" s="15"/>
      <c r="I48" s="15"/>
    </row>
    <row r="49" spans="2:9" hidden="1">
      <c r="B49" s="31"/>
      <c r="D49" s="15"/>
      <c r="E49" s="15"/>
      <c r="F49" s="15"/>
      <c r="G49" s="15"/>
      <c r="H49" s="15"/>
      <c r="I49" s="15"/>
    </row>
    <row r="50" spans="2:9" hidden="1">
      <c r="B50" s="31"/>
      <c r="D50" s="15"/>
      <c r="E50" s="15"/>
      <c r="F50" s="15"/>
      <c r="G50" s="15"/>
      <c r="H50" s="15"/>
      <c r="I50" s="15"/>
    </row>
    <row r="51" spans="2:9" hidden="1">
      <c r="B51" s="31"/>
      <c r="D51" s="15"/>
      <c r="E51" s="15"/>
      <c r="F51" s="15"/>
      <c r="G51" s="15"/>
      <c r="H51" s="15"/>
      <c r="I51" s="15"/>
    </row>
    <row r="52" spans="2:9" hidden="1">
      <c r="B52" s="31"/>
      <c r="D52" s="15"/>
      <c r="E52" s="15"/>
      <c r="F52" s="15"/>
      <c r="G52" s="15"/>
      <c r="H52" s="15"/>
      <c r="I52" s="15"/>
    </row>
    <row r="53" spans="2:9" hidden="1">
      <c r="B53" s="31"/>
      <c r="D53" s="15"/>
      <c r="E53" s="15"/>
      <c r="F53" s="15"/>
      <c r="G53" s="15"/>
      <c r="H53" s="15"/>
      <c r="I53" s="15"/>
    </row>
    <row r="54" spans="2:9" hidden="1">
      <c r="B54" s="31"/>
      <c r="D54" s="15"/>
      <c r="E54" s="15"/>
      <c r="F54" s="15"/>
      <c r="G54" s="15"/>
      <c r="H54" s="15"/>
      <c r="I54" s="15"/>
    </row>
    <row r="55" spans="2:9" hidden="1">
      <c r="B55" s="31"/>
      <c r="D55" s="15"/>
      <c r="E55" s="15"/>
      <c r="F55" s="15"/>
      <c r="G55" s="15"/>
      <c r="H55" s="15"/>
      <c r="I55" s="15"/>
    </row>
    <row r="56" spans="2:9" hidden="1">
      <c r="B56" s="31"/>
      <c r="D56" s="15"/>
      <c r="E56" s="15"/>
      <c r="F56" s="15"/>
      <c r="G56" s="15"/>
      <c r="H56" s="15"/>
      <c r="I56" s="15"/>
    </row>
    <row r="57" spans="2:9" hidden="1">
      <c r="B57" s="31"/>
      <c r="D57" s="15"/>
      <c r="E57" s="15"/>
      <c r="F57" s="15"/>
      <c r="G57" s="15"/>
      <c r="H57" s="15"/>
      <c r="I57" s="15"/>
    </row>
    <row r="58" spans="2:9" hidden="1">
      <c r="B58" s="31"/>
      <c r="D58" s="15"/>
      <c r="E58" s="15"/>
      <c r="F58" s="15"/>
      <c r="G58" s="15"/>
      <c r="H58" s="15"/>
      <c r="I58" s="15"/>
    </row>
    <row r="59" spans="2:9" hidden="1">
      <c r="B59" s="31"/>
      <c r="D59" s="15"/>
      <c r="E59" s="15"/>
      <c r="F59" s="15"/>
      <c r="G59" s="15"/>
      <c r="H59" s="15"/>
      <c r="I59" s="15"/>
    </row>
    <row r="60" spans="2:9" hidden="1">
      <c r="B60" s="31"/>
      <c r="D60" s="15"/>
      <c r="E60" s="15"/>
      <c r="F60" s="15"/>
      <c r="G60" s="15"/>
      <c r="H60" s="15"/>
      <c r="I60" s="15"/>
    </row>
    <row r="61" spans="2:9" hidden="1">
      <c r="B61" s="31"/>
      <c r="D61" s="15"/>
      <c r="E61" s="15"/>
      <c r="F61" s="15"/>
      <c r="G61" s="15"/>
      <c r="H61" s="15"/>
      <c r="I61" s="15"/>
    </row>
    <row r="62" spans="2:9" hidden="1">
      <c r="B62" s="31"/>
      <c r="D62" s="15"/>
      <c r="E62" s="15"/>
      <c r="F62" s="15"/>
      <c r="G62" s="15"/>
      <c r="H62" s="15"/>
      <c r="I62" s="15"/>
    </row>
    <row r="63" spans="2:9" hidden="1">
      <c r="B63" s="31"/>
      <c r="D63" s="15"/>
      <c r="E63" s="15"/>
      <c r="F63" s="15"/>
      <c r="G63" s="15"/>
      <c r="H63" s="15"/>
      <c r="I63" s="15"/>
    </row>
    <row r="64" spans="2:9" hidden="1">
      <c r="B64" s="31"/>
      <c r="D64" s="15"/>
      <c r="E64" s="15"/>
      <c r="F64" s="15"/>
      <c r="G64" s="15"/>
      <c r="H64" s="15"/>
      <c r="I64" s="15"/>
    </row>
    <row r="65" spans="2:9" hidden="1">
      <c r="B65" s="31"/>
      <c r="D65" s="15"/>
      <c r="E65" s="15"/>
      <c r="F65" s="15"/>
      <c r="G65" s="15"/>
      <c r="H65" s="15"/>
      <c r="I65" s="15"/>
    </row>
    <row r="66" spans="2:9" hidden="1">
      <c r="B66" s="31"/>
      <c r="D66" s="15"/>
      <c r="E66" s="15"/>
      <c r="F66" s="15"/>
      <c r="G66" s="15"/>
      <c r="H66" s="15"/>
      <c r="I66" s="15"/>
    </row>
    <row r="67" spans="2:9" hidden="1">
      <c r="B67" s="31"/>
    </row>
    <row r="68" spans="2:9" hidden="1">
      <c r="B68" s="31"/>
    </row>
    <row r="69" spans="2:9" hidden="1">
      <c r="B69" s="31"/>
    </row>
    <row r="70" spans="2:9" hidden="1">
      <c r="B70" s="31"/>
    </row>
    <row r="71" spans="2:9" hidden="1">
      <c r="B71" s="31"/>
    </row>
    <row r="72" spans="2:9" hidden="1">
      <c r="B72" s="31"/>
    </row>
    <row r="73" spans="2:9" hidden="1">
      <c r="B73" s="31"/>
    </row>
    <row r="74" spans="2:9" hidden="1">
      <c r="B74" s="31"/>
    </row>
    <row r="75" spans="2:9" hidden="1">
      <c r="B75" s="31"/>
    </row>
    <row r="76" spans="2:9" hidden="1">
      <c r="B76" s="31"/>
    </row>
    <row r="77" spans="2:9" hidden="1">
      <c r="B77" s="31"/>
    </row>
    <row r="78" spans="2:9" hidden="1">
      <c r="B78" s="31"/>
    </row>
    <row r="79" spans="2:9" hidden="1">
      <c r="B79" s="31"/>
    </row>
    <row r="80" spans="2:9" hidden="1">
      <c r="B80" s="31"/>
    </row>
    <row r="81" spans="2:2" hidden="1">
      <c r="B81" s="31"/>
    </row>
    <row r="82" spans="2:2" hidden="1">
      <c r="B82" s="31"/>
    </row>
    <row r="83" spans="2:2" hidden="1">
      <c r="B83" s="31"/>
    </row>
    <row r="84" spans="2:2" hidden="1">
      <c r="B84" s="31"/>
    </row>
    <row r="85" spans="2:2" hidden="1">
      <c r="B85" s="31"/>
    </row>
    <row r="86" spans="2:2" hidden="1">
      <c r="B86" s="31"/>
    </row>
    <row r="87" spans="2:2" hidden="1">
      <c r="B87" s="31"/>
    </row>
    <row r="88" spans="2:2" hidden="1">
      <c r="B88" s="31"/>
    </row>
    <row r="89" spans="2:2" hidden="1">
      <c r="B89" s="31"/>
    </row>
    <row r="90" spans="2:2" hidden="1">
      <c r="B90" s="31"/>
    </row>
    <row r="91" spans="2:2" hidden="1">
      <c r="B91" s="31"/>
    </row>
    <row r="92" spans="2:2" hidden="1">
      <c r="B92" s="31"/>
    </row>
    <row r="93" spans="2:2" hidden="1">
      <c r="B93" s="31"/>
    </row>
    <row r="94" spans="2:2" hidden="1">
      <c r="B94" s="31"/>
    </row>
    <row r="95" spans="2:2" hidden="1">
      <c r="B95" s="31"/>
    </row>
    <row r="96" spans="2:2" hidden="1">
      <c r="B96" s="31"/>
    </row>
    <row r="97" spans="2:2" hidden="1">
      <c r="B97" s="31"/>
    </row>
    <row r="98" spans="2:2" hidden="1">
      <c r="B98" s="31"/>
    </row>
    <row r="99" spans="2:2" hidden="1">
      <c r="B99" s="31"/>
    </row>
    <row r="100" spans="2:2" hidden="1">
      <c r="B100" s="31"/>
    </row>
    <row r="101" spans="2:2" hidden="1">
      <c r="B101" s="31"/>
    </row>
    <row r="102" spans="2:2" hidden="1">
      <c r="B102" s="31"/>
    </row>
    <row r="103" spans="2:2" hidden="1">
      <c r="B103" s="31"/>
    </row>
    <row r="104" spans="2:2" hidden="1">
      <c r="B104" s="31"/>
    </row>
    <row r="105" spans="2:2" hidden="1">
      <c r="B105" s="31"/>
    </row>
    <row r="106" spans="2:2" hidden="1">
      <c r="B106" s="31"/>
    </row>
    <row r="107" spans="2:2" hidden="1">
      <c r="B107" s="31"/>
    </row>
    <row r="108" spans="2:2" hidden="1">
      <c r="B108" s="31"/>
    </row>
    <row r="109" spans="2:2" hidden="1">
      <c r="B109" s="31"/>
    </row>
    <row r="110" spans="2:2" hidden="1">
      <c r="B110" s="31"/>
    </row>
    <row r="111" spans="2:2" hidden="1">
      <c r="B111" s="31"/>
    </row>
    <row r="112" spans="2:2" hidden="1">
      <c r="B112" s="31"/>
    </row>
    <row r="113" spans="2:2" hidden="1">
      <c r="B113" s="31"/>
    </row>
    <row r="114" spans="2:2" hidden="1">
      <c r="B114" s="31"/>
    </row>
    <row r="115" spans="2:2" hidden="1">
      <c r="B115" s="31"/>
    </row>
    <row r="116" spans="2:2" hidden="1">
      <c r="B116" s="31"/>
    </row>
    <row r="117" spans="2:2" hidden="1">
      <c r="B117" s="31"/>
    </row>
    <row r="118" spans="2:2" hidden="1">
      <c r="B118" s="31"/>
    </row>
    <row r="119" spans="2:2" hidden="1">
      <c r="B119" s="31"/>
    </row>
    <row r="120" spans="2:2" hidden="1">
      <c r="B120" s="31"/>
    </row>
    <row r="121" spans="2:2" hidden="1">
      <c r="B121" s="31"/>
    </row>
    <row r="122" spans="2:2" hidden="1">
      <c r="B122" s="31"/>
    </row>
    <row r="123" spans="2:2" hidden="1">
      <c r="B123" s="31"/>
    </row>
    <row r="124" spans="2:2"/>
    <row r="125" spans="2:2"/>
    <row r="126" spans="2:2"/>
  </sheetData>
  <pageMargins left="0.16" right="0.17" top="0.14000000000000001" bottom="0.18" header="0.11" footer="0.14000000000000001"/>
  <pageSetup paperSize="9" orientation="landscape" r:id="rId1"/>
  <headerFooter alignWithMargins="0">
    <oddHeader>&amp;C&amp;B&amp;"Arial"&amp;12&amp;Kff0000​‌OFFICIAL‌​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284"/>
  <sheetViews>
    <sheetView showGridLines="0" tabSelected="1" topLeftCell="B1" zoomScaleNormal="100" zoomScalePageLayoutView="85" workbookViewId="0">
      <pane ySplit="5" topLeftCell="A24" activePane="bottomLeft" state="frozen"/>
      <selection pane="bottomLeft" activeCell="K80" sqref="K80"/>
    </sheetView>
  </sheetViews>
  <sheetFormatPr defaultColWidth="0" defaultRowHeight="15" zeroHeight="1"/>
  <cols>
    <col min="1" max="1" width="1.83203125" style="28" customWidth="1"/>
    <col min="2" max="2" width="10.6640625" style="52" customWidth="1"/>
    <col min="3" max="3" width="2.83203125" style="29" customWidth="1"/>
    <col min="4" max="4" width="27.1640625" style="42" customWidth="1"/>
    <col min="5" max="8" width="16.5" style="33" customWidth="1"/>
    <col min="9" max="9" width="15" style="33" customWidth="1"/>
    <col min="10" max="10" width="3.5" style="28" customWidth="1"/>
    <col min="11" max="11" width="13.1640625" style="28" customWidth="1"/>
    <col min="12" max="24" width="9.33203125" style="28" customWidth="1"/>
    <col min="25" max="25" width="9.6640625" style="28" customWidth="1"/>
    <col min="26" max="26" width="9.33203125" style="28" customWidth="1"/>
    <col min="27" max="16384" width="9.33203125" style="28" hidden="1"/>
  </cols>
  <sheetData>
    <row r="1" spans="2:9" s="11" customFormat="1" ht="12.75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109</v>
      </c>
      <c r="E4" s="13"/>
      <c r="F4" s="13"/>
      <c r="G4" s="13"/>
      <c r="H4" s="13"/>
      <c r="I4" s="13"/>
    </row>
    <row r="5" spans="2:9" s="11" customFormat="1" ht="12.75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98</v>
      </c>
    </row>
    <row r="8" spans="2:9">
      <c r="B8" s="73"/>
      <c r="D8" s="26"/>
    </row>
    <row r="9" spans="2:9">
      <c r="B9" s="73"/>
      <c r="D9" s="21" t="s">
        <v>0</v>
      </c>
      <c r="E9" s="40" t="str">
        <f>+'2. Victorian water industry'!$E$9</f>
        <v>2019-20</v>
      </c>
      <c r="F9" s="40" t="str">
        <f>+'2. Victorian water industry'!$F$9</f>
        <v>2020-21</v>
      </c>
      <c r="G9" s="40" t="str">
        <f>+'2. Victorian water industry'!$G$9</f>
        <v>2021-22</v>
      </c>
      <c r="H9" s="40" t="str">
        <f>+'2. Victorian water industry'!$H$9</f>
        <v>2022-23</v>
      </c>
      <c r="I9" s="40" t="str">
        <f>+'2. Victorian water industry'!$I$9</f>
        <v>2023-24</v>
      </c>
    </row>
    <row r="10" spans="2:9">
      <c r="B10" s="73"/>
      <c r="D10" s="24" t="s">
        <v>56</v>
      </c>
      <c r="E10" s="50">
        <v>488.97505832867802</v>
      </c>
      <c r="F10" s="44">
        <v>477.06120466321244</v>
      </c>
      <c r="G10" s="44">
        <v>460.94500288110635</v>
      </c>
      <c r="H10" s="44">
        <v>387.77154155239492</v>
      </c>
      <c r="I10" s="78">
        <v>455.48759230501065</v>
      </c>
    </row>
    <row r="11" spans="2:9">
      <c r="B11" s="73"/>
      <c r="D11" s="24" t="s">
        <v>48</v>
      </c>
      <c r="E11" s="51">
        <v>260.84937207401356</v>
      </c>
      <c r="F11" s="45">
        <v>253.88979078124146</v>
      </c>
      <c r="G11" s="45">
        <v>239.5939814565736</v>
      </c>
      <c r="H11" s="45">
        <v>216.92092842369496</v>
      </c>
      <c r="I11" s="72">
        <v>242.90826568909839</v>
      </c>
    </row>
    <row r="12" spans="2:9">
      <c r="B12" s="73"/>
      <c r="D12" s="24" t="s">
        <v>9</v>
      </c>
      <c r="E12" s="51">
        <v>232.75358082432038</v>
      </c>
      <c r="F12" s="45">
        <v>221.40207984873828</v>
      </c>
      <c r="G12" s="45">
        <v>229.51050975000902</v>
      </c>
      <c r="H12" s="45">
        <v>198.86944624468927</v>
      </c>
      <c r="I12" s="72">
        <v>214.84573762855197</v>
      </c>
    </row>
    <row r="13" spans="2:9">
      <c r="B13" s="73"/>
      <c r="D13" s="24" t="s">
        <v>47</v>
      </c>
      <c r="E13" s="51">
        <v>215.39806795469687</v>
      </c>
      <c r="F13" s="45">
        <v>199.93886907794192</v>
      </c>
      <c r="G13" s="45">
        <v>178.51491296596757</v>
      </c>
      <c r="H13" s="45">
        <v>180.89509366636932</v>
      </c>
      <c r="I13" s="72">
        <v>193.58679105351499</v>
      </c>
    </row>
    <row r="14" spans="2:9">
      <c r="B14" s="73"/>
      <c r="D14" s="24" t="s">
        <v>53</v>
      </c>
      <c r="E14" s="51">
        <v>194.24714904213474</v>
      </c>
      <c r="F14" s="45">
        <v>193.30741460705357</v>
      </c>
      <c r="G14" s="45">
        <v>191.09850819874245</v>
      </c>
      <c r="H14" s="45">
        <v>173.90067077715292</v>
      </c>
      <c r="I14" s="72">
        <v>183.12382268456375</v>
      </c>
    </row>
    <row r="15" spans="2:9">
      <c r="B15" s="73"/>
      <c r="D15" s="24" t="s">
        <v>54</v>
      </c>
      <c r="E15" s="51">
        <v>159.66473568066229</v>
      </c>
      <c r="F15" s="45">
        <v>156.83965250867462</v>
      </c>
      <c r="G15" s="45">
        <v>157.42115946333976</v>
      </c>
      <c r="H15" s="45">
        <v>145.30978908106081</v>
      </c>
      <c r="I15" s="72">
        <v>160.60271304017294</v>
      </c>
    </row>
    <row r="16" spans="2:9">
      <c r="B16" s="73"/>
      <c r="D16" s="24" t="s">
        <v>49</v>
      </c>
      <c r="E16" s="51">
        <v>160.56444882785829</v>
      </c>
      <c r="F16" s="45">
        <v>163.97217700162795</v>
      </c>
      <c r="G16" s="45">
        <v>156.37734311328444</v>
      </c>
      <c r="H16" s="45">
        <v>156.45309714154254</v>
      </c>
      <c r="I16" s="72">
        <v>155.31484855386014</v>
      </c>
    </row>
    <row r="17" spans="2:12">
      <c r="B17" s="73"/>
      <c r="D17" s="24" t="s">
        <v>51</v>
      </c>
      <c r="E17" s="51">
        <v>150.93259408804653</v>
      </c>
      <c r="F17" s="45">
        <v>146.68120041997199</v>
      </c>
      <c r="G17" s="45">
        <v>147.00879373379618</v>
      </c>
      <c r="H17" s="45">
        <v>141.52996758014908</v>
      </c>
      <c r="I17" s="72">
        <v>147.3714184503454</v>
      </c>
    </row>
    <row r="18" spans="2:12">
      <c r="B18" s="73"/>
      <c r="D18" s="24" t="s">
        <v>50</v>
      </c>
      <c r="E18" s="51">
        <v>147.57298205015306</v>
      </c>
      <c r="F18" s="45">
        <v>148.97573420439386</v>
      </c>
      <c r="G18" s="45">
        <v>147.70653447007874</v>
      </c>
      <c r="H18" s="45">
        <v>140.06287324880157</v>
      </c>
      <c r="I18" s="72">
        <v>144.23140979476102</v>
      </c>
    </row>
    <row r="19" spans="2:12">
      <c r="B19" s="73"/>
      <c r="D19" s="24" t="s">
        <v>140</v>
      </c>
      <c r="E19" s="51">
        <v>149.39040300015546</v>
      </c>
      <c r="F19" s="45">
        <v>143.12409279346849</v>
      </c>
      <c r="G19" s="45">
        <v>138.42939578042834</v>
      </c>
      <c r="H19" s="45">
        <v>135.7817715968022</v>
      </c>
      <c r="I19" s="72">
        <v>141.11677216112443</v>
      </c>
    </row>
    <row r="20" spans="2:12">
      <c r="B20" s="73"/>
      <c r="D20" s="24" t="s">
        <v>46</v>
      </c>
      <c r="E20" s="51">
        <v>141.1663438777706</v>
      </c>
      <c r="F20" s="45">
        <v>138.75445407647715</v>
      </c>
      <c r="G20" s="45">
        <v>144.45556023588878</v>
      </c>
      <c r="H20" s="45">
        <v>130.75679340739583</v>
      </c>
      <c r="I20" s="72">
        <v>140.32458135207773</v>
      </c>
    </row>
    <row r="21" spans="2:12">
      <c r="B21" s="73"/>
      <c r="D21" s="24" t="s">
        <v>52</v>
      </c>
      <c r="E21" s="51">
        <v>144.77990553697794</v>
      </c>
      <c r="F21" s="45">
        <v>147.55053174277887</v>
      </c>
      <c r="G21" s="45">
        <v>148.36057509499383</v>
      </c>
      <c r="H21" s="45">
        <v>136.74653626303785</v>
      </c>
      <c r="I21" s="72">
        <v>139.49609794349155</v>
      </c>
    </row>
    <row r="22" spans="2:12">
      <c r="B22" s="73"/>
      <c r="D22" s="24" t="s">
        <v>57</v>
      </c>
      <c r="E22" s="51">
        <v>152.93679605324397</v>
      </c>
      <c r="F22" s="45">
        <v>144.96919917864477</v>
      </c>
      <c r="G22" s="45">
        <v>126.23185808994805</v>
      </c>
      <c r="H22" s="45">
        <v>133.54284702549577</v>
      </c>
      <c r="I22" s="72">
        <v>130.56574122577265</v>
      </c>
    </row>
    <row r="23" spans="2:12">
      <c r="B23" s="73"/>
      <c r="D23" s="24" t="s">
        <v>55</v>
      </c>
      <c r="E23" s="51">
        <v>115.0188509369197</v>
      </c>
      <c r="F23" s="45">
        <v>118.0915609487038</v>
      </c>
      <c r="G23" s="45">
        <v>114.74005461262516</v>
      </c>
      <c r="H23" s="45">
        <v>115.50232165470663</v>
      </c>
      <c r="I23" s="72">
        <v>111.48155865805376</v>
      </c>
    </row>
    <row r="24" spans="2:12">
      <c r="B24" s="73"/>
      <c r="D24" s="24" t="s">
        <v>58</v>
      </c>
      <c r="E24" s="51">
        <v>87.451295689281963</v>
      </c>
      <c r="F24" s="45">
        <v>91.639968566765404</v>
      </c>
      <c r="G24" s="45">
        <v>92.408853402219222</v>
      </c>
      <c r="H24" s="45">
        <v>86.418318126343934</v>
      </c>
      <c r="I24" s="72">
        <v>90.077209036316845</v>
      </c>
      <c r="K24" s="103"/>
    </row>
    <row r="25" spans="2:12">
      <c r="B25" s="73"/>
      <c r="E25" s="37"/>
      <c r="F25" s="37"/>
      <c r="G25" s="37"/>
      <c r="H25" s="37"/>
      <c r="I25" s="37"/>
      <c r="K25" s="103"/>
    </row>
    <row r="26" spans="2:12">
      <c r="B26" s="73"/>
      <c r="K26" s="103"/>
    </row>
    <row r="27" spans="2:12">
      <c r="B27" s="73"/>
      <c r="D27" s="82" t="s">
        <v>97</v>
      </c>
      <c r="E27" s="100"/>
      <c r="F27" s="100"/>
      <c r="G27" s="100"/>
      <c r="H27"/>
      <c r="I27" s="35"/>
      <c r="K27" s="104"/>
      <c r="L27"/>
    </row>
    <row r="28" spans="2:12">
      <c r="B28" s="73"/>
      <c r="D28" s="14"/>
      <c r="E28" s="35"/>
      <c r="F28" s="35"/>
      <c r="G28" s="35"/>
      <c r="H28" s="35"/>
      <c r="I28" s="35"/>
      <c r="K28" s="103"/>
    </row>
    <row r="29" spans="2:12">
      <c r="B29" s="73"/>
      <c r="D29" s="21" t="s">
        <v>0</v>
      </c>
      <c r="E29" s="40" t="s">
        <v>63</v>
      </c>
      <c r="F29" s="40" t="s">
        <v>64</v>
      </c>
      <c r="G29" s="40" t="s">
        <v>65</v>
      </c>
      <c r="H29" s="40" t="s">
        <v>66</v>
      </c>
      <c r="I29" s="40" t="s">
        <v>16</v>
      </c>
    </row>
    <row r="30" spans="2:12">
      <c r="B30" s="73"/>
      <c r="D30" s="24" t="s">
        <v>140</v>
      </c>
      <c r="E30" s="81">
        <v>206.4</v>
      </c>
      <c r="F30" s="78">
        <v>416.44702051231673</v>
      </c>
      <c r="G30" s="78">
        <v>269.60000000000002</v>
      </c>
      <c r="H30" s="78">
        <v>81.934061511971464</v>
      </c>
      <c r="I30" s="78">
        <v>974.38108202428816</v>
      </c>
    </row>
    <row r="31" spans="2:12">
      <c r="B31" s="73"/>
      <c r="D31" s="24" t="s">
        <v>70</v>
      </c>
      <c r="E31" s="81">
        <v>85.934396223019434</v>
      </c>
      <c r="F31" s="72">
        <v>487.24556446377949</v>
      </c>
      <c r="G31" s="72">
        <v>377.48726176514123</v>
      </c>
      <c r="H31" s="72">
        <v>0</v>
      </c>
      <c r="I31" s="78">
        <v>950.66722245194023</v>
      </c>
    </row>
    <row r="32" spans="2:12">
      <c r="B32" s="73"/>
      <c r="D32" s="24" t="s">
        <v>71</v>
      </c>
      <c r="E32" s="81">
        <v>80.598111380145269</v>
      </c>
      <c r="F32" s="72">
        <v>487.00264579485514</v>
      </c>
      <c r="G32" s="72">
        <v>460.37564164648904</v>
      </c>
      <c r="H32" s="72">
        <v>0</v>
      </c>
      <c r="I32" s="78">
        <v>1027.9763988214895</v>
      </c>
    </row>
    <row r="33" spans="2:25">
      <c r="B33" s="73"/>
      <c r="D33" s="24" t="s">
        <v>72</v>
      </c>
      <c r="E33" s="81">
        <v>143.28863611446738</v>
      </c>
      <c r="F33" s="72">
        <v>379.58518915864408</v>
      </c>
      <c r="G33" s="72">
        <v>619.74376645852487</v>
      </c>
      <c r="H33" s="72">
        <v>0</v>
      </c>
      <c r="I33" s="78">
        <v>1142.6175917316364</v>
      </c>
    </row>
    <row r="34" spans="2:25">
      <c r="D34" s="24" t="s">
        <v>73</v>
      </c>
      <c r="E34" s="81">
        <v>230.60905859564161</v>
      </c>
      <c r="F34" s="72">
        <v>327.50278180697046</v>
      </c>
      <c r="G34" s="72">
        <v>737.53575496368023</v>
      </c>
      <c r="H34" s="72">
        <v>0</v>
      </c>
      <c r="I34" s="78">
        <v>1295.6475953662923</v>
      </c>
    </row>
    <row r="35" spans="2:25">
      <c r="D35" s="24" t="s">
        <v>74</v>
      </c>
      <c r="E35" s="81">
        <v>250.24776875302658</v>
      </c>
      <c r="F35" s="72">
        <v>452.33106957484699</v>
      </c>
      <c r="G35" s="72">
        <v>752.04988576368021</v>
      </c>
      <c r="H35" s="72">
        <v>0</v>
      </c>
      <c r="I35" s="78">
        <v>1454.6287240915537</v>
      </c>
    </row>
    <row r="36" spans="2:25">
      <c r="D36" s="24" t="s">
        <v>75</v>
      </c>
      <c r="E36" s="81">
        <v>242.49644704656376</v>
      </c>
      <c r="F36" s="72">
        <v>332.10209104088324</v>
      </c>
      <c r="G36" s="72">
        <v>729.46776291313904</v>
      </c>
      <c r="H36" s="72">
        <v>0</v>
      </c>
      <c r="I36" s="78">
        <v>1304.066301000586</v>
      </c>
    </row>
    <row r="37" spans="2:25">
      <c r="D37" s="24" t="s">
        <v>138</v>
      </c>
      <c r="E37" s="81">
        <v>184.76363155564306</v>
      </c>
      <c r="F37" s="72">
        <v>360.47217284522156</v>
      </c>
      <c r="G37" s="72">
        <v>848.88174608013981</v>
      </c>
      <c r="H37" s="72">
        <v>0</v>
      </c>
      <c r="I37" s="78">
        <v>1394.1175504810089</v>
      </c>
    </row>
    <row r="38" spans="2:25">
      <c r="D38" s="24" t="s">
        <v>76</v>
      </c>
      <c r="E38" s="105">
        <v>177.84356861577447</v>
      </c>
      <c r="F38" s="106">
        <v>297.34432100813706</v>
      </c>
      <c r="G38" s="106">
        <v>461.92379550009048</v>
      </c>
      <c r="H38" s="106">
        <v>0</v>
      </c>
      <c r="I38" s="78">
        <v>937.11168512400195</v>
      </c>
    </row>
    <row r="39" spans="2:25">
      <c r="D39" s="24" t="s">
        <v>9</v>
      </c>
      <c r="E39" s="81">
        <v>440.06290556900717</v>
      </c>
      <c r="F39" s="72">
        <v>375.59352660527338</v>
      </c>
      <c r="G39" s="72">
        <v>536.79990314769964</v>
      </c>
      <c r="H39" s="72">
        <v>0</v>
      </c>
      <c r="I39" s="78">
        <v>1352.4563353219801</v>
      </c>
    </row>
    <row r="40" spans="2:25">
      <c r="D40" s="24" t="s">
        <v>77</v>
      </c>
      <c r="E40" s="105">
        <v>232.07385280863636</v>
      </c>
      <c r="F40" s="106">
        <v>293.76814874555475</v>
      </c>
      <c r="G40" s="106">
        <v>547.86059822048071</v>
      </c>
      <c r="H40" s="106">
        <v>0</v>
      </c>
      <c r="I40" s="78">
        <v>1073.7025997746719</v>
      </c>
    </row>
    <row r="41" spans="2:25">
      <c r="D41" s="24" t="s">
        <v>78</v>
      </c>
      <c r="E41" s="81">
        <v>230.41</v>
      </c>
      <c r="F41" s="72">
        <v>525.62685506850391</v>
      </c>
      <c r="G41" s="72">
        <v>266.07</v>
      </c>
      <c r="H41" s="72">
        <v>0</v>
      </c>
      <c r="I41" s="78">
        <v>1022.1068550685038</v>
      </c>
      <c r="Y41" s="102"/>
    </row>
    <row r="42" spans="2:25">
      <c r="D42" s="24" t="s">
        <v>79</v>
      </c>
      <c r="E42" s="81">
        <v>382.13066121065361</v>
      </c>
      <c r="F42" s="72">
        <v>266.9194286872214</v>
      </c>
      <c r="G42" s="72">
        <v>593.05248864406769</v>
      </c>
      <c r="H42" s="72">
        <v>0</v>
      </c>
      <c r="I42" s="78">
        <v>1242.1025785419429</v>
      </c>
    </row>
    <row r="43" spans="2:25">
      <c r="D43" s="24" t="s">
        <v>80</v>
      </c>
      <c r="E43" s="81">
        <v>185.24907648744249</v>
      </c>
      <c r="F43" s="72">
        <v>223.82691139211349</v>
      </c>
      <c r="G43" s="72">
        <v>781.36471041162213</v>
      </c>
      <c r="H43" s="72">
        <v>0</v>
      </c>
      <c r="I43" s="78">
        <v>1190.4406982911783</v>
      </c>
    </row>
    <row r="44" spans="2:25">
      <c r="D44" s="24" t="s">
        <v>81</v>
      </c>
      <c r="E44" s="81">
        <v>429.79607734237283</v>
      </c>
      <c r="F44" s="72">
        <v>211.37468022071843</v>
      </c>
      <c r="G44" s="72">
        <v>680.3511434382566</v>
      </c>
      <c r="H44" s="72">
        <v>0</v>
      </c>
      <c r="I44" s="78">
        <v>1321.5219010013479</v>
      </c>
    </row>
    <row r="45" spans="2:25">
      <c r="D45" s="96"/>
    </row>
    <row r="46" spans="2:25"/>
    <row r="47" spans="2:25">
      <c r="B47" s="73"/>
      <c r="D47" s="82" t="s">
        <v>96</v>
      </c>
      <c r="H47" s="2"/>
      <c r="J47" s="33"/>
    </row>
    <row r="48" spans="2:25">
      <c r="D48" s="26"/>
      <c r="J48" s="33"/>
    </row>
    <row r="49" spans="4:11">
      <c r="D49" s="21" t="s">
        <v>0</v>
      </c>
      <c r="E49" s="40" t="str">
        <f>+'2. Victorian water industry'!$E$9</f>
        <v>2019-20</v>
      </c>
      <c r="F49" s="40" t="str">
        <f>+'2. Victorian water industry'!$F$9</f>
        <v>2020-21</v>
      </c>
      <c r="G49" s="40" t="str">
        <f>+'2. Victorian water industry'!$G$9</f>
        <v>2021-22</v>
      </c>
      <c r="H49" s="40" t="str">
        <f>+'2. Victorian water industry'!$H$9</f>
        <v>2022-23</v>
      </c>
      <c r="I49" s="40" t="str">
        <f>+'2. Victorian water industry'!$I$9</f>
        <v>2023-24</v>
      </c>
      <c r="J49" s="33"/>
    </row>
    <row r="50" spans="4:11">
      <c r="D50" s="24" t="s">
        <v>49</v>
      </c>
      <c r="E50" s="44">
        <v>1322.6848926485093</v>
      </c>
      <c r="F50" s="44">
        <v>1331.418220808051</v>
      </c>
      <c r="G50" s="44">
        <v>1301.4191972290139</v>
      </c>
      <c r="H50" s="78">
        <v>1346.6865974233624</v>
      </c>
      <c r="I50" s="78">
        <v>1394.1175504810089</v>
      </c>
      <c r="K50" s="37"/>
    </row>
    <row r="51" spans="4:11">
      <c r="D51" s="24" t="s">
        <v>9</v>
      </c>
      <c r="E51" s="45">
        <v>1381.0852510230927</v>
      </c>
      <c r="F51" s="45">
        <v>1345.6941924223693</v>
      </c>
      <c r="G51" s="45">
        <v>1343.9672374371405</v>
      </c>
      <c r="H51" s="45">
        <v>1338.4233909411682</v>
      </c>
      <c r="I51" s="72">
        <v>1352.4563353219805</v>
      </c>
      <c r="J51" s="33"/>
      <c r="K51" s="37"/>
    </row>
    <row r="52" spans="4:11">
      <c r="D52" s="24" t="s">
        <v>53</v>
      </c>
      <c r="E52" s="45">
        <v>1347.153699029401</v>
      </c>
      <c r="F52" s="45">
        <v>1344.0051846709248</v>
      </c>
      <c r="G52" s="45">
        <v>1323.738271483171</v>
      </c>
      <c r="H52" s="45">
        <v>1326.0077844027373</v>
      </c>
      <c r="I52" s="72">
        <v>1454.6287240915537</v>
      </c>
      <c r="J52" s="33"/>
      <c r="K52" s="37"/>
    </row>
    <row r="53" spans="4:11">
      <c r="D53" s="24" t="s">
        <v>58</v>
      </c>
      <c r="E53" s="72">
        <v>1172.3793413321789</v>
      </c>
      <c r="F53" s="45">
        <v>1189.2841201716737</v>
      </c>
      <c r="G53" s="45">
        <v>1186.7788187635765</v>
      </c>
      <c r="H53" s="72">
        <v>1223.7085767420235</v>
      </c>
      <c r="I53" s="72">
        <v>1321.5219010013491</v>
      </c>
      <c r="J53" s="33"/>
      <c r="K53" s="37"/>
    </row>
    <row r="54" spans="4:11">
      <c r="D54" s="24" t="s">
        <v>57</v>
      </c>
      <c r="E54" s="45">
        <v>1207.0881038815974</v>
      </c>
      <c r="F54" s="45">
        <v>1194.2524127310062</v>
      </c>
      <c r="G54" s="45">
        <v>1155.0405357462821</v>
      </c>
      <c r="H54" s="45">
        <v>1219.8689589235128</v>
      </c>
      <c r="I54" s="72">
        <v>1304.0663010005817</v>
      </c>
      <c r="J54" s="33"/>
      <c r="K54" s="37"/>
    </row>
    <row r="55" spans="4:11">
      <c r="D55" s="24" t="s">
        <v>51</v>
      </c>
      <c r="E55" s="45">
        <v>1231.5709942506298</v>
      </c>
      <c r="F55" s="45">
        <v>1217.305196424405</v>
      </c>
      <c r="G55" s="45">
        <v>1193.7130538028387</v>
      </c>
      <c r="H55" s="45">
        <v>1213.6032063786749</v>
      </c>
      <c r="I55" s="78">
        <v>1295.6475953662923</v>
      </c>
      <c r="J55" s="33"/>
      <c r="K55" s="37"/>
    </row>
    <row r="56" spans="4:11">
      <c r="D56" s="24" t="s">
        <v>55</v>
      </c>
      <c r="E56" s="45">
        <v>992.91784030161489</v>
      </c>
      <c r="F56" s="45">
        <v>1052.5493398890801</v>
      </c>
      <c r="G56" s="45">
        <v>1076.0915891203085</v>
      </c>
      <c r="H56" s="72">
        <v>1141.6324197973827</v>
      </c>
      <c r="I56" s="72">
        <v>1242.1025785419417</v>
      </c>
      <c r="J56" s="33"/>
      <c r="K56" s="37"/>
    </row>
    <row r="57" spans="4:11">
      <c r="D57" s="24" t="s">
        <v>46</v>
      </c>
      <c r="E57" s="72">
        <v>1097.9384214344302</v>
      </c>
      <c r="F57" s="45">
        <v>1089.0637136164701</v>
      </c>
      <c r="G57" s="45">
        <v>1078.8829970193399</v>
      </c>
      <c r="H57" s="45">
        <v>1089.1402839757297</v>
      </c>
      <c r="I57" s="72">
        <v>1190.440698291178</v>
      </c>
      <c r="J57" s="33"/>
      <c r="K57" s="37"/>
    </row>
    <row r="58" spans="4:11">
      <c r="D58" s="24" t="s">
        <v>54</v>
      </c>
      <c r="E58" s="45">
        <v>1031.8250032225938</v>
      </c>
      <c r="F58" s="45">
        <v>1032.5537167895043</v>
      </c>
      <c r="G58" s="45">
        <v>1028.8429969305412</v>
      </c>
      <c r="H58" s="72">
        <v>1043.3173959460521</v>
      </c>
      <c r="I58" s="72">
        <v>1142.6175917316386</v>
      </c>
      <c r="J58" s="33"/>
      <c r="K58" s="37"/>
    </row>
    <row r="59" spans="4:11">
      <c r="D59" s="24" t="s">
        <v>50</v>
      </c>
      <c r="E59" s="72">
        <v>1055.6112881858071</v>
      </c>
      <c r="F59" s="45">
        <v>1058.2562852146796</v>
      </c>
      <c r="G59" s="45">
        <v>1017.6940129523417</v>
      </c>
      <c r="H59" s="72">
        <v>998.69869107941145</v>
      </c>
      <c r="I59" s="72">
        <v>1027.9763988214893</v>
      </c>
      <c r="J59" s="33"/>
      <c r="K59" s="37"/>
    </row>
    <row r="60" spans="4:11">
      <c r="D60" s="24" t="s">
        <v>56</v>
      </c>
      <c r="E60" s="45">
        <v>985.39718773619006</v>
      </c>
      <c r="F60" s="45">
        <v>981.78990204015543</v>
      </c>
      <c r="G60" s="45">
        <v>963.88442986106668</v>
      </c>
      <c r="H60" s="72">
        <v>939.19746763186436</v>
      </c>
      <c r="I60" s="72">
        <v>1073.7025997746687</v>
      </c>
      <c r="J60" s="36"/>
      <c r="K60" s="37"/>
    </row>
    <row r="61" spans="4:11">
      <c r="D61" s="24" t="s">
        <v>52</v>
      </c>
      <c r="E61" s="45">
        <v>970.25954253924601</v>
      </c>
      <c r="F61" s="45">
        <v>970.94095339208252</v>
      </c>
      <c r="G61" s="45">
        <v>956.7697869924541</v>
      </c>
      <c r="H61" s="72">
        <v>919.81953739365201</v>
      </c>
      <c r="I61" s="72">
        <v>950.66722245194023</v>
      </c>
      <c r="J61" s="33"/>
      <c r="K61" s="37"/>
    </row>
    <row r="62" spans="4:11">
      <c r="D62" s="24" t="s">
        <v>47</v>
      </c>
      <c r="E62" s="72">
        <v>938.42145673717528</v>
      </c>
      <c r="F62" s="45">
        <v>918.10598777381563</v>
      </c>
      <c r="G62" s="45">
        <v>867.81263225367059</v>
      </c>
      <c r="H62" s="72">
        <v>913.07673807314904</v>
      </c>
      <c r="I62" s="72">
        <v>1022.1068550685038</v>
      </c>
      <c r="J62" s="33"/>
      <c r="K62" s="37"/>
    </row>
    <row r="63" spans="4:11">
      <c r="D63" s="24" t="s">
        <v>140</v>
      </c>
      <c r="E63" s="45">
        <v>981.50357679063563</v>
      </c>
      <c r="F63" s="45">
        <v>951.93684699161565</v>
      </c>
      <c r="G63" s="45">
        <v>889.5285464504268</v>
      </c>
      <c r="H63" s="45">
        <v>898.40693606377306</v>
      </c>
      <c r="I63" s="72">
        <v>974.38108202428816</v>
      </c>
      <c r="J63" s="33"/>
      <c r="K63" s="37"/>
    </row>
    <row r="64" spans="4:11">
      <c r="D64" s="24" t="s">
        <v>48</v>
      </c>
      <c r="E64" s="45">
        <v>907.3796577989151</v>
      </c>
      <c r="F64" s="45">
        <v>888.01297575834951</v>
      </c>
      <c r="G64" s="45">
        <v>850.53896450924481</v>
      </c>
      <c r="H64" s="45">
        <v>840.73571143205641</v>
      </c>
      <c r="I64" s="72">
        <v>937.11168512400252</v>
      </c>
      <c r="K64" s="37"/>
    </row>
    <row r="65" spans="2:9"/>
    <row r="66" spans="2:9"/>
    <row r="67" spans="2:9" ht="39">
      <c r="B67" s="73"/>
      <c r="D67" s="97" t="s">
        <v>95</v>
      </c>
      <c r="H67" s="2"/>
    </row>
    <row r="68" spans="2:9">
      <c r="D68" s="26"/>
    </row>
    <row r="69" spans="2:9">
      <c r="D69" s="21" t="s">
        <v>0</v>
      </c>
      <c r="E69" s="40" t="str">
        <f>+'2. Victorian water industry'!$E$9</f>
        <v>2019-20</v>
      </c>
      <c r="F69" s="40" t="str">
        <f>+'2. Victorian water industry'!$F$9</f>
        <v>2020-21</v>
      </c>
      <c r="G69" s="40" t="str">
        <f>+'2. Victorian water industry'!$G$9</f>
        <v>2021-22</v>
      </c>
      <c r="H69" s="40" t="str">
        <f>+'2. Victorian water industry'!$H$9</f>
        <v>2022-23</v>
      </c>
      <c r="I69" s="40" t="str">
        <f>+'2. Victorian water industry'!$I$9</f>
        <v>2023-24</v>
      </c>
    </row>
    <row r="70" spans="2:9">
      <c r="D70" s="24" t="s">
        <v>50</v>
      </c>
      <c r="E70" s="44">
        <v>519.24128818580698</v>
      </c>
      <c r="F70" s="44">
        <v>521.88628521467956</v>
      </c>
      <c r="G70" s="44">
        <v>492.91401295234175</v>
      </c>
      <c r="H70" s="44">
        <v>468.67869107941135</v>
      </c>
      <c r="I70" s="78">
        <v>487.0026457948548</v>
      </c>
    </row>
    <row r="71" spans="2:9">
      <c r="D71" s="24" t="s">
        <v>52</v>
      </c>
      <c r="E71" s="45">
        <v>486.80954253924597</v>
      </c>
      <c r="F71" s="45">
        <v>496.68095339208242</v>
      </c>
      <c r="G71" s="45">
        <v>499.15978699245409</v>
      </c>
      <c r="H71" s="45">
        <v>468.329537393652</v>
      </c>
      <c r="I71" s="72">
        <v>487.24556446377909</v>
      </c>
    </row>
    <row r="72" spans="2:9">
      <c r="D72" s="24" t="s">
        <v>47</v>
      </c>
      <c r="E72" s="45">
        <v>490.63145673717526</v>
      </c>
      <c r="F72" s="45">
        <v>471.0159877738156</v>
      </c>
      <c r="G72" s="45">
        <v>427.13263225367064</v>
      </c>
      <c r="H72" s="45">
        <v>456.88673807314899</v>
      </c>
      <c r="I72" s="72">
        <v>525.62685506850391</v>
      </c>
    </row>
    <row r="73" spans="2:9">
      <c r="D73" s="24" t="s">
        <v>140</v>
      </c>
      <c r="E73" s="45">
        <v>495.70357679063557</v>
      </c>
      <c r="F73" s="45">
        <v>488.4968469916156</v>
      </c>
      <c r="G73" s="45">
        <v>459.35854645042673</v>
      </c>
      <c r="H73" s="45">
        <v>453.37693606377297</v>
      </c>
      <c r="I73" s="72">
        <v>498.38108202428816</v>
      </c>
    </row>
    <row r="74" spans="2:9">
      <c r="D74" s="24" t="s">
        <v>53</v>
      </c>
      <c r="E74" s="45">
        <v>436.123699029401</v>
      </c>
      <c r="F74" s="45">
        <v>433.68518467092474</v>
      </c>
      <c r="G74" s="45">
        <v>423.81827148317109</v>
      </c>
      <c r="H74" s="45">
        <v>397.79778440273731</v>
      </c>
      <c r="I74" s="72">
        <v>452.33106957484659</v>
      </c>
    </row>
    <row r="75" spans="2:9">
      <c r="D75" s="24" t="s">
        <v>49</v>
      </c>
      <c r="E75" s="45">
        <v>333.07489264850926</v>
      </c>
      <c r="F75" s="45">
        <v>347.58822080805101</v>
      </c>
      <c r="G75" s="45">
        <v>335.17919722901388</v>
      </c>
      <c r="H75" s="45">
        <v>350.09659742336231</v>
      </c>
      <c r="I75" s="72">
        <v>360.47217284522185</v>
      </c>
    </row>
    <row r="76" spans="2:9">
      <c r="D76" s="24" t="s">
        <v>9</v>
      </c>
      <c r="E76" s="45">
        <v>428.72525102309265</v>
      </c>
      <c r="F76" s="45">
        <v>388.80419242236934</v>
      </c>
      <c r="G76" s="45">
        <v>392.80723743714043</v>
      </c>
      <c r="H76" s="45">
        <v>349.45339094116804</v>
      </c>
      <c r="I76" s="72">
        <v>375.59352660527372</v>
      </c>
    </row>
    <row r="77" spans="2:9">
      <c r="D77" s="24" t="s">
        <v>57</v>
      </c>
      <c r="E77" s="45">
        <v>333.18810388159733</v>
      </c>
      <c r="F77" s="45">
        <v>319.28741273100616</v>
      </c>
      <c r="G77" s="45">
        <v>284.16053574628211</v>
      </c>
      <c r="H77" s="45">
        <v>315.90895892351284</v>
      </c>
      <c r="I77" s="72">
        <v>332.10209104088312</v>
      </c>
    </row>
    <row r="78" spans="2:9">
      <c r="D78" s="24" t="s">
        <v>51</v>
      </c>
      <c r="E78" s="45">
        <v>290.22099425062981</v>
      </c>
      <c r="F78" s="45">
        <v>287.93519642440504</v>
      </c>
      <c r="G78" s="45">
        <v>291.78305380283865</v>
      </c>
      <c r="H78" s="45">
        <v>295.20320637867496</v>
      </c>
      <c r="I78" s="72">
        <v>327.50278180697086</v>
      </c>
    </row>
    <row r="79" spans="2:9">
      <c r="D79" s="24" t="s">
        <v>54</v>
      </c>
      <c r="E79" s="45">
        <v>291.6950032225937</v>
      </c>
      <c r="F79" s="45">
        <v>291</v>
      </c>
      <c r="G79" s="45">
        <v>292.96299693054118</v>
      </c>
      <c r="H79" s="45">
        <v>280.83739594605214</v>
      </c>
      <c r="I79" s="72">
        <v>333.56581869859605</v>
      </c>
    </row>
    <row r="80" spans="2:9">
      <c r="D80" s="24" t="s">
        <v>55</v>
      </c>
      <c r="E80" s="45">
        <v>212.577840301615</v>
      </c>
      <c r="F80" s="45">
        <v>228.53676612338057</v>
      </c>
      <c r="G80" s="45">
        <v>233.46158912030845</v>
      </c>
      <c r="H80" s="45">
        <v>252.22241979738288</v>
      </c>
      <c r="I80" s="72">
        <v>266.9194286872214</v>
      </c>
    </row>
    <row r="81" spans="2:9">
      <c r="D81" s="24" t="s">
        <v>48</v>
      </c>
      <c r="E81" s="45">
        <v>302.08965779891508</v>
      </c>
      <c r="F81" s="45">
        <v>290.32297575834957</v>
      </c>
      <c r="G81" s="45">
        <v>267.33896450924482</v>
      </c>
      <c r="H81" s="45">
        <v>246.59571143205645</v>
      </c>
      <c r="I81" s="72">
        <v>297.34432100813694</v>
      </c>
    </row>
    <row r="82" spans="2:9">
      <c r="D82" s="24" t="s">
        <v>56</v>
      </c>
      <c r="E82" s="45">
        <v>289.56718773619008</v>
      </c>
      <c r="F82" s="45">
        <v>281.55990204015541</v>
      </c>
      <c r="G82" s="45">
        <v>266.98442986106664</v>
      </c>
      <c r="H82" s="45">
        <v>215.07746763186429</v>
      </c>
      <c r="I82" s="72">
        <v>293.76814874555464</v>
      </c>
    </row>
    <row r="83" spans="2:9">
      <c r="D83" s="24" t="s">
        <v>46</v>
      </c>
      <c r="E83" s="45">
        <v>198.73842143443022</v>
      </c>
      <c r="F83" s="45">
        <v>196.08371361646729</v>
      </c>
      <c r="G83" s="45">
        <v>203.40299701933995</v>
      </c>
      <c r="H83" s="45">
        <v>191.06028397572979</v>
      </c>
      <c r="I83" s="72">
        <v>223.82691139211389</v>
      </c>
    </row>
    <row r="84" spans="2:9">
      <c r="D84" s="24" t="s">
        <v>58</v>
      </c>
      <c r="E84" s="45">
        <v>176.24934133217889</v>
      </c>
      <c r="F84" s="45">
        <v>186.08412017167385</v>
      </c>
      <c r="G84" s="45">
        <v>187.23881876357657</v>
      </c>
      <c r="H84" s="45">
        <v>182.36857674202355</v>
      </c>
      <c r="I84" s="72">
        <v>211.37468022071852</v>
      </c>
    </row>
    <row r="85" spans="2:9"/>
    <row r="86" spans="2:9"/>
    <row r="87" spans="2:9">
      <c r="B87" s="73"/>
      <c r="D87" s="82" t="s">
        <v>94</v>
      </c>
    </row>
    <row r="88" spans="2:9">
      <c r="D88" s="26"/>
    </row>
    <row r="89" spans="2:9">
      <c r="D89" s="21" t="s">
        <v>0</v>
      </c>
      <c r="E89" s="40" t="str">
        <f>+'2. Victorian water industry'!$E$9</f>
        <v>2019-20</v>
      </c>
      <c r="F89" s="40" t="str">
        <f>+'2. Victorian water industry'!$F$9</f>
        <v>2020-21</v>
      </c>
      <c r="G89" s="40" t="str">
        <f>+'2. Victorian water industry'!$G$9</f>
        <v>2021-22</v>
      </c>
      <c r="H89" s="40" t="str">
        <f>+'2. Victorian water industry'!$H$9</f>
        <v>2022-23</v>
      </c>
      <c r="I89" s="40" t="str">
        <f>+'2. Victorian water industry'!$I$9</f>
        <v>2023-24</v>
      </c>
    </row>
    <row r="90" spans="2:9">
      <c r="D90" s="24" t="s">
        <v>49</v>
      </c>
      <c r="E90" s="67">
        <v>12.589333131021926</v>
      </c>
      <c r="F90" s="67">
        <v>12.117803759064675</v>
      </c>
      <c r="G90" s="67">
        <v>10.977704040051229</v>
      </c>
      <c r="H90" s="67">
        <v>11.101685167078852</v>
      </c>
      <c r="I90" s="67">
        <v>11.527841038487816</v>
      </c>
    </row>
    <row r="91" spans="2:9">
      <c r="D91" s="24" t="s">
        <v>46</v>
      </c>
      <c r="E91" s="67">
        <v>7.663546374004734</v>
      </c>
      <c r="F91" s="67">
        <v>6.8925171515183754</v>
      </c>
      <c r="G91" s="67">
        <v>7.1082561078348778</v>
      </c>
      <c r="H91" s="67">
        <v>7.4688363844990349</v>
      </c>
      <c r="I91" s="67">
        <v>7.6054372544965885</v>
      </c>
    </row>
    <row r="92" spans="2:9">
      <c r="D92" s="24" t="s">
        <v>53</v>
      </c>
      <c r="E92" s="67">
        <v>7.2257279492911515</v>
      </c>
      <c r="F92" s="67">
        <v>6.1677311857817276</v>
      </c>
      <c r="G92" s="67">
        <v>6.2535103220592063</v>
      </c>
      <c r="H92" s="67">
        <v>6.409648350159225</v>
      </c>
      <c r="I92" s="67">
        <v>7.2348993288590613</v>
      </c>
    </row>
    <row r="93" spans="2:9">
      <c r="D93" s="24" t="s">
        <v>9</v>
      </c>
      <c r="E93" s="67">
        <v>9.0178310435545175</v>
      </c>
      <c r="F93" s="67">
        <v>7.9048796451167194</v>
      </c>
      <c r="G93" s="67">
        <v>7.6372056003762525</v>
      </c>
      <c r="H93" s="67">
        <v>8.633974220493986</v>
      </c>
      <c r="I93" s="67">
        <v>6.768911025907479</v>
      </c>
    </row>
    <row r="94" spans="2:9">
      <c r="D94" s="24" t="s">
        <v>50</v>
      </c>
      <c r="E94" s="67">
        <v>6.2341927688637222</v>
      </c>
      <c r="F94" s="67">
        <v>6.3098346934242544</v>
      </c>
      <c r="G94" s="67">
        <v>6.0963047520942544</v>
      </c>
      <c r="H94" s="67">
        <v>6.1153523664249034</v>
      </c>
      <c r="I94" s="67">
        <v>6.1342354656789375</v>
      </c>
    </row>
    <row r="95" spans="2:9">
      <c r="D95" s="24" t="s">
        <v>54</v>
      </c>
      <c r="E95" s="67">
        <v>4.7679983286217</v>
      </c>
      <c r="F95" s="67">
        <v>5.3105133855076865</v>
      </c>
      <c r="G95" s="67">
        <v>5.1648596465171543</v>
      </c>
      <c r="H95" s="67">
        <v>5.3222423059019821</v>
      </c>
      <c r="I95" s="67">
        <v>5.8881524243936045</v>
      </c>
    </row>
    <row r="96" spans="2:9">
      <c r="D96" s="24" t="s">
        <v>48</v>
      </c>
      <c r="E96" s="67">
        <v>6.2068068663149294</v>
      </c>
      <c r="F96" s="67">
        <v>5.2842784962515728</v>
      </c>
      <c r="G96" s="67">
        <v>5.3944513190222558</v>
      </c>
      <c r="H96" s="67">
        <v>5.168908766285421</v>
      </c>
      <c r="I96" s="67">
        <v>5.4115387972418612</v>
      </c>
    </row>
    <row r="97" spans="2:10">
      <c r="D97" s="24" t="s">
        <v>52</v>
      </c>
      <c r="E97" s="67">
        <v>5.3905766841618457</v>
      </c>
      <c r="F97" s="67">
        <v>4.9256315119615159</v>
      </c>
      <c r="G97" s="67">
        <v>4.6038444254766979</v>
      </c>
      <c r="H97" s="67">
        <v>4.6737304883701691</v>
      </c>
      <c r="I97" s="67">
        <v>4.9898007826074595</v>
      </c>
    </row>
    <row r="98" spans="2:10">
      <c r="D98" s="24" t="s">
        <v>47</v>
      </c>
      <c r="E98" s="67">
        <v>6.2437541638907401</v>
      </c>
      <c r="F98" s="67">
        <v>5.8420784513499751</v>
      </c>
      <c r="G98" s="67">
        <v>5.5745848606854551</v>
      </c>
      <c r="H98" s="67">
        <v>4.7100802854594113</v>
      </c>
      <c r="I98" s="67">
        <v>4.9670166673172256</v>
      </c>
    </row>
    <row r="99" spans="2:10">
      <c r="D99" s="24" t="s">
        <v>51</v>
      </c>
      <c r="E99" s="67">
        <v>5.2897218790490257</v>
      </c>
      <c r="F99" s="67">
        <v>3.095835277648157</v>
      </c>
      <c r="G99" s="67">
        <v>5.2988398150512008</v>
      </c>
      <c r="H99" s="67">
        <v>5.4601124996536337</v>
      </c>
      <c r="I99" s="67">
        <v>4.2440426720438165</v>
      </c>
    </row>
    <row r="100" spans="2:10">
      <c r="D100" s="24" t="s">
        <v>140</v>
      </c>
      <c r="E100" s="67">
        <v>6.4132208922742118</v>
      </c>
      <c r="F100" s="67">
        <v>6.3697559264607655</v>
      </c>
      <c r="G100" s="67">
        <v>4.7056773441711792</v>
      </c>
      <c r="H100" s="67">
        <v>4.6240587611105344</v>
      </c>
      <c r="I100" s="67">
        <v>4.2356124823580457</v>
      </c>
    </row>
    <row r="101" spans="2:10">
      <c r="D101" s="24" t="s">
        <v>55</v>
      </c>
      <c r="E101" s="67">
        <v>3.3425243374036349</v>
      </c>
      <c r="F101" s="67">
        <v>3.116381687810259</v>
      </c>
      <c r="G101" s="67">
        <v>3.4213203405257806</v>
      </c>
      <c r="H101" s="67">
        <v>2.5116082735331364</v>
      </c>
      <c r="I101" s="67">
        <v>3.1881642008751818</v>
      </c>
    </row>
    <row r="102" spans="2:10">
      <c r="D102" s="24" t="s">
        <v>56</v>
      </c>
      <c r="E102" s="67">
        <v>3.6180210969077589</v>
      </c>
      <c r="F102" s="67">
        <v>3.3775906735751295</v>
      </c>
      <c r="G102" s="67">
        <v>3.1243997695114922</v>
      </c>
      <c r="H102" s="67">
        <v>3.007207092289049</v>
      </c>
      <c r="I102" s="67">
        <v>3.1692707508002411</v>
      </c>
    </row>
    <row r="103" spans="2:10">
      <c r="D103" s="24" t="s">
        <v>57</v>
      </c>
      <c r="E103" s="67">
        <v>1.126314809643489</v>
      </c>
      <c r="F103" s="67">
        <v>0.83960757472051117</v>
      </c>
      <c r="G103" s="67">
        <v>1.6394911306217526</v>
      </c>
      <c r="H103" s="67">
        <v>1.6775849858356939</v>
      </c>
      <c r="I103" s="67">
        <v>2.5231360223502706</v>
      </c>
    </row>
    <row r="104" spans="2:10">
      <c r="D104" s="24" t="s">
        <v>58</v>
      </c>
      <c r="E104" s="67">
        <v>2.0842352650132971</v>
      </c>
      <c r="F104" s="67">
        <v>1.5716617300368736</v>
      </c>
      <c r="G104" s="67">
        <v>1.3209651852286737</v>
      </c>
      <c r="H104" s="67">
        <v>1.1565060731097809</v>
      </c>
      <c r="I104" s="67">
        <v>1.2925364598227052</v>
      </c>
    </row>
    <row r="105" spans="2:10">
      <c r="D105" s="3"/>
    </row>
    <row r="106" spans="2:10">
      <c r="D106" s="3"/>
    </row>
    <row r="107" spans="2:10"/>
    <row r="108" spans="2:10" ht="15" customHeight="1">
      <c r="B108" s="73"/>
      <c r="D108" s="82" t="s">
        <v>93</v>
      </c>
      <c r="J108" s="33"/>
    </row>
    <row r="109" spans="2:10">
      <c r="D109" s="26"/>
    </row>
    <row r="110" spans="2:10">
      <c r="D110" s="21" t="s">
        <v>0</v>
      </c>
      <c r="E110" s="40" t="str">
        <f>+'2. Victorian water industry'!$E$9</f>
        <v>2019-20</v>
      </c>
      <c r="F110" s="40" t="str">
        <f>+'2. Victorian water industry'!$F$9</f>
        <v>2020-21</v>
      </c>
      <c r="G110" s="40" t="str">
        <f>+'2. Victorian water industry'!$G$9</f>
        <v>2021-22</v>
      </c>
      <c r="H110" s="40" t="str">
        <f>+'2. Victorian water industry'!$H$9</f>
        <v>2022-23</v>
      </c>
      <c r="I110" s="40" t="str">
        <f>+'2. Victorian water industry'!$I$9</f>
        <v>2023-24</v>
      </c>
    </row>
    <row r="111" spans="2:10">
      <c r="D111" s="24" t="s">
        <v>46</v>
      </c>
      <c r="E111" s="30">
        <v>2.1938696125719619</v>
      </c>
      <c r="F111" s="30">
        <v>1.2108040981061783</v>
      </c>
      <c r="G111" s="30">
        <v>1.3003095975232197</v>
      </c>
      <c r="H111" s="30">
        <v>1.5081563558017852</v>
      </c>
      <c r="I111" s="30">
        <v>1.316998468606432</v>
      </c>
    </row>
    <row r="112" spans="2:10">
      <c r="D112" s="24" t="s">
        <v>57</v>
      </c>
      <c r="E112" s="30">
        <v>0.74274139095205938</v>
      </c>
      <c r="F112" s="30">
        <v>0.33967391304347827</v>
      </c>
      <c r="G112" s="30">
        <v>1.0515603799185889</v>
      </c>
      <c r="H112" s="30">
        <v>0.70778564206268957</v>
      </c>
      <c r="I112" s="30">
        <v>1.2683578104138851</v>
      </c>
    </row>
    <row r="113" spans="4:9">
      <c r="D113" s="24" t="s">
        <v>49</v>
      </c>
      <c r="E113" s="30">
        <v>1.4361175305381315</v>
      </c>
      <c r="F113" s="30">
        <v>1.5812880909240652</v>
      </c>
      <c r="G113" s="30">
        <v>1.3153567905294312</v>
      </c>
      <c r="H113" s="30">
        <v>1.2921164540399084</v>
      </c>
      <c r="I113" s="30">
        <v>1.1389156239974334</v>
      </c>
    </row>
    <row r="114" spans="4:9">
      <c r="D114" s="24" t="s">
        <v>58</v>
      </c>
      <c r="E114" s="30">
        <v>1.4719411223551058</v>
      </c>
      <c r="F114" s="30">
        <v>1.6230838593327321</v>
      </c>
      <c r="G114" s="30">
        <v>1.0752688172043012</v>
      </c>
      <c r="H114" s="30">
        <v>1.0619469026548671</v>
      </c>
      <c r="I114" s="30">
        <v>1.0230179028132993</v>
      </c>
    </row>
    <row r="115" spans="4:9">
      <c r="D115" s="24" t="s">
        <v>9</v>
      </c>
      <c r="E115" s="30">
        <v>1.8146883005977796</v>
      </c>
      <c r="F115" s="30">
        <v>0.85106382978723405</v>
      </c>
      <c r="G115" s="30">
        <v>0.59688765721594539</v>
      </c>
      <c r="H115" s="30">
        <v>1.4495843103815818</v>
      </c>
      <c r="I115" s="30">
        <v>1.0027736291871132</v>
      </c>
    </row>
    <row r="116" spans="4:9">
      <c r="D116" s="24" t="s">
        <v>55</v>
      </c>
      <c r="E116" s="30">
        <v>1.9152276295133437</v>
      </c>
      <c r="F116" s="30">
        <v>1.2889028607356179</v>
      </c>
      <c r="G116" s="30">
        <v>2.483285577841452</v>
      </c>
      <c r="H116" s="30">
        <v>0.92005076142131981</v>
      </c>
      <c r="I116" s="30">
        <v>0.94786729857819907</v>
      </c>
    </row>
    <row r="117" spans="4:9">
      <c r="D117" s="24" t="s">
        <v>50</v>
      </c>
      <c r="E117" s="30">
        <v>0.62856357766023219</v>
      </c>
      <c r="F117" s="30">
        <v>0.64348325423499808</v>
      </c>
      <c r="G117" s="30">
        <v>0.77148665311427334</v>
      </c>
      <c r="H117" s="30">
        <v>0.74626865671641784</v>
      </c>
      <c r="I117" s="30">
        <v>0.73938352277333685</v>
      </c>
    </row>
    <row r="118" spans="4:9">
      <c r="D118" s="24" t="s">
        <v>48</v>
      </c>
      <c r="E118" s="30">
        <v>0.48054565183692449</v>
      </c>
      <c r="F118" s="30">
        <v>0.72598084646277417</v>
      </c>
      <c r="G118" s="30">
        <v>0.66143670204583915</v>
      </c>
      <c r="H118" s="30">
        <v>0.68796820058095087</v>
      </c>
      <c r="I118" s="30">
        <v>0.68461889548151522</v>
      </c>
    </row>
    <row r="119" spans="4:9">
      <c r="D119" s="24" t="s">
        <v>53</v>
      </c>
      <c r="E119" s="30">
        <v>1.4649409756791352</v>
      </c>
      <c r="F119" s="30">
        <v>0.86365567039501623</v>
      </c>
      <c r="G119" s="30">
        <v>0.72094995759117897</v>
      </c>
      <c r="H119" s="30">
        <v>0.79207920792079212</v>
      </c>
      <c r="I119" s="30">
        <v>0.65835551197646724</v>
      </c>
    </row>
    <row r="120" spans="4:9">
      <c r="D120" s="24" t="s">
        <v>54</v>
      </c>
      <c r="E120" s="30">
        <v>0.24531138719632822</v>
      </c>
      <c r="F120" s="30">
        <v>0.60809230529352143</v>
      </c>
      <c r="G120" s="30">
        <v>0.47217276879015407</v>
      </c>
      <c r="H120" s="30">
        <v>0.61134036374751644</v>
      </c>
      <c r="I120" s="30">
        <v>0.63836104513064129</v>
      </c>
    </row>
    <row r="121" spans="4:9">
      <c r="D121" s="24" t="s">
        <v>47</v>
      </c>
      <c r="E121" s="30">
        <v>0.36363636363636365</v>
      </c>
      <c r="F121" s="30">
        <v>0.42408821034775229</v>
      </c>
      <c r="G121" s="30">
        <v>0.52576235541535232</v>
      </c>
      <c r="H121" s="30">
        <v>0.41425020712510358</v>
      </c>
      <c r="I121" s="30">
        <v>0.57553956834532372</v>
      </c>
    </row>
    <row r="122" spans="4:9">
      <c r="D122" s="24" t="s">
        <v>51</v>
      </c>
      <c r="E122" s="30">
        <v>0.6256517205422315</v>
      </c>
      <c r="F122" s="30">
        <v>0.51617343427391604</v>
      </c>
      <c r="G122" s="30">
        <v>1.0776599384194321</v>
      </c>
      <c r="H122" s="30">
        <v>0.75062552126772308</v>
      </c>
      <c r="I122" s="30">
        <v>0.44160942100098138</v>
      </c>
    </row>
    <row r="123" spans="4:9">
      <c r="D123" s="24" t="s">
        <v>52</v>
      </c>
      <c r="E123" s="30">
        <v>0.41668017769707189</v>
      </c>
      <c r="F123" s="30">
        <v>0.43978238915854967</v>
      </c>
      <c r="G123" s="30">
        <v>0.38463411071619846</v>
      </c>
      <c r="H123" s="30">
        <v>0.42516463141742861</v>
      </c>
      <c r="I123" s="30">
        <v>0.42632007536444777</v>
      </c>
    </row>
    <row r="124" spans="4:9">
      <c r="D124" s="24" t="s">
        <v>140</v>
      </c>
      <c r="E124" s="30">
        <v>0.28361367454240022</v>
      </c>
      <c r="F124" s="30">
        <v>0.38532308691416817</v>
      </c>
      <c r="G124" s="30">
        <v>0.2637108185755328</v>
      </c>
      <c r="H124" s="30">
        <v>0.27453961817874639</v>
      </c>
      <c r="I124" s="30">
        <v>0.41933484817186534</v>
      </c>
    </row>
    <row r="125" spans="4:9">
      <c r="D125" s="24" t="s">
        <v>56</v>
      </c>
      <c r="E125" s="30">
        <v>0.23195876288659795</v>
      </c>
      <c r="F125" s="30">
        <v>0.10245901639344263</v>
      </c>
      <c r="G125" s="30">
        <v>0.10170353419781336</v>
      </c>
      <c r="H125" s="30">
        <v>7.6316458916306285E-2</v>
      </c>
      <c r="I125" s="30">
        <v>7.6064908722109525E-2</v>
      </c>
    </row>
    <row r="126" spans="4:9">
      <c r="D126" s="3"/>
    </row>
    <row r="127" spans="4:9">
      <c r="D127" s="3"/>
    </row>
    <row r="128" spans="4:9"/>
    <row r="129" spans="2:9">
      <c r="B129" s="73"/>
      <c r="D129" s="82" t="s">
        <v>92</v>
      </c>
    </row>
    <row r="130" spans="2:9">
      <c r="D130" s="26"/>
    </row>
    <row r="131" spans="2:9">
      <c r="D131" s="21" t="s">
        <v>0</v>
      </c>
      <c r="E131" s="40" t="str">
        <f>+'2. Victorian water industry'!$E$9</f>
        <v>2019-20</v>
      </c>
      <c r="F131" s="40" t="str">
        <f>+'2. Victorian water industry'!$F$9</f>
        <v>2020-21</v>
      </c>
      <c r="G131" s="40" t="str">
        <f>+'2. Victorian water industry'!$G$9</f>
        <v>2021-22</v>
      </c>
      <c r="H131" s="40" t="str">
        <f>+'2. Victorian water industry'!$H$9</f>
        <v>2022-23</v>
      </c>
      <c r="I131" s="40" t="str">
        <f>+'2. Victorian water industry'!$I$9</f>
        <v>2023-24</v>
      </c>
    </row>
    <row r="132" spans="2:9">
      <c r="D132" s="24" t="s">
        <v>54</v>
      </c>
      <c r="E132" s="34">
        <v>0.10054385082948677</v>
      </c>
      <c r="F132" s="34">
        <v>0</v>
      </c>
      <c r="G132" s="34">
        <v>0</v>
      </c>
      <c r="H132" s="34">
        <v>0</v>
      </c>
      <c r="I132" s="34">
        <v>6.5331527807473921E-2</v>
      </c>
    </row>
    <row r="133" spans="2:9">
      <c r="D133" s="24" t="s">
        <v>51</v>
      </c>
      <c r="E133" s="34">
        <v>0.34501461415614548</v>
      </c>
      <c r="F133" s="34">
        <v>0</v>
      </c>
      <c r="G133" s="34">
        <v>0</v>
      </c>
      <c r="H133" s="34">
        <v>0</v>
      </c>
      <c r="I133" s="34">
        <v>2.7249070125481969E-2</v>
      </c>
    </row>
    <row r="134" spans="2:9">
      <c r="D134" s="24" t="s">
        <v>56</v>
      </c>
      <c r="E134" s="34">
        <v>6.9008576780256986E-2</v>
      </c>
      <c r="F134" s="34">
        <v>0</v>
      </c>
      <c r="G134" s="34">
        <v>0</v>
      </c>
      <c r="H134" s="34">
        <v>0</v>
      </c>
      <c r="I134" s="34">
        <v>2.5354166006401925E-2</v>
      </c>
    </row>
    <row r="135" spans="2:9">
      <c r="D135" s="24" t="s">
        <v>53</v>
      </c>
      <c r="E135" s="34">
        <v>0.22920852316137977</v>
      </c>
      <c r="F135" s="34">
        <v>0</v>
      </c>
      <c r="G135" s="34">
        <v>0</v>
      </c>
      <c r="H135" s="34">
        <v>0</v>
      </c>
      <c r="I135" s="34">
        <v>2.1476510067114096E-2</v>
      </c>
    </row>
    <row r="136" spans="2:9">
      <c r="D136" s="24" t="s">
        <v>49</v>
      </c>
      <c r="E136" s="34">
        <v>0.1229041802594644</v>
      </c>
      <c r="F136" s="34">
        <v>0</v>
      </c>
      <c r="G136" s="34">
        <v>0</v>
      </c>
      <c r="H136" s="34">
        <v>0</v>
      </c>
      <c r="I136" s="34">
        <v>1.9927123662035983E-2</v>
      </c>
    </row>
    <row r="137" spans="2:9">
      <c r="D137" s="24" t="s">
        <v>140</v>
      </c>
      <c r="E137" s="34">
        <v>1.3407430436810195E-2</v>
      </c>
      <c r="F137" s="34">
        <v>0</v>
      </c>
      <c r="G137" s="34">
        <v>0</v>
      </c>
      <c r="H137" s="34">
        <v>0</v>
      </c>
      <c r="I137" s="34">
        <v>0</v>
      </c>
    </row>
    <row r="138" spans="2:9">
      <c r="D138" s="24" t="s">
        <v>52</v>
      </c>
      <c r="E138" s="34">
        <v>4.1320730966467267E-2</v>
      </c>
      <c r="F138" s="34">
        <v>0</v>
      </c>
      <c r="G138" s="34">
        <v>0</v>
      </c>
      <c r="H138" s="34">
        <v>0</v>
      </c>
      <c r="I138" s="34">
        <v>0</v>
      </c>
    </row>
    <row r="139" spans="2:9">
      <c r="D139" s="24" t="s">
        <v>50</v>
      </c>
      <c r="E139" s="34">
        <v>0.1669038817951895</v>
      </c>
      <c r="F139" s="34">
        <v>0</v>
      </c>
      <c r="G139" s="34">
        <v>0</v>
      </c>
      <c r="H139" s="34">
        <v>0</v>
      </c>
      <c r="I139" s="34">
        <v>0</v>
      </c>
    </row>
    <row r="140" spans="2:9">
      <c r="D140" s="24" t="s">
        <v>57</v>
      </c>
      <c r="E140" s="34">
        <v>4.6541934282788794E-3</v>
      </c>
      <c r="F140" s="34">
        <v>0</v>
      </c>
      <c r="G140" s="34">
        <v>0</v>
      </c>
      <c r="H140" s="34">
        <v>0</v>
      </c>
      <c r="I140" s="34">
        <v>0</v>
      </c>
    </row>
    <row r="141" spans="2:9">
      <c r="D141" s="24" t="s">
        <v>48</v>
      </c>
      <c r="E141" s="34">
        <v>8.5457382774764071E-2</v>
      </c>
      <c r="F141" s="34">
        <v>0</v>
      </c>
      <c r="G141" s="34">
        <v>0</v>
      </c>
      <c r="H141" s="34">
        <v>0</v>
      </c>
      <c r="I141" s="34">
        <v>0</v>
      </c>
    </row>
    <row r="142" spans="2:9">
      <c r="D142" s="24" t="s">
        <v>9</v>
      </c>
      <c r="E142" s="34">
        <v>0.24846536100555394</v>
      </c>
      <c r="F142" s="34">
        <v>0</v>
      </c>
      <c r="G142" s="34">
        <v>0</v>
      </c>
      <c r="H142" s="34">
        <v>0</v>
      </c>
      <c r="I142" s="34">
        <v>0</v>
      </c>
    </row>
    <row r="143" spans="2:9">
      <c r="D143" s="24" t="s">
        <v>47</v>
      </c>
      <c r="E143" s="34">
        <v>0.15822784810126583</v>
      </c>
      <c r="F143" s="34">
        <v>0</v>
      </c>
      <c r="G143" s="34">
        <v>0</v>
      </c>
      <c r="H143" s="34">
        <v>0</v>
      </c>
      <c r="I143" s="34">
        <v>0</v>
      </c>
    </row>
    <row r="144" spans="2:9">
      <c r="D144" s="24" t="s">
        <v>55</v>
      </c>
      <c r="E144" s="34">
        <v>0.10128861628495864</v>
      </c>
      <c r="F144" s="34">
        <v>0</v>
      </c>
      <c r="G144" s="34">
        <v>0</v>
      </c>
      <c r="H144" s="34">
        <v>0</v>
      </c>
      <c r="I144" s="34">
        <v>0</v>
      </c>
    </row>
    <row r="145" spans="2:9">
      <c r="D145" s="24" t="s">
        <v>46</v>
      </c>
      <c r="E145" s="34">
        <v>0.31740908112760918</v>
      </c>
      <c r="F145" s="34">
        <v>0</v>
      </c>
      <c r="G145" s="34">
        <v>0</v>
      </c>
      <c r="H145" s="34">
        <v>0</v>
      </c>
      <c r="I145" s="34">
        <v>0</v>
      </c>
    </row>
    <row r="146" spans="2:9">
      <c r="D146" s="24" t="s">
        <v>58</v>
      </c>
      <c r="E146" s="34">
        <v>9.8954790030304898E-2</v>
      </c>
      <c r="F146" s="34">
        <v>0</v>
      </c>
      <c r="G146" s="34">
        <v>0</v>
      </c>
      <c r="H146" s="34">
        <v>0</v>
      </c>
      <c r="I146" s="34">
        <v>0</v>
      </c>
    </row>
    <row r="147" spans="2:9"/>
    <row r="148" spans="2:9"/>
    <row r="149" spans="2:9" ht="15" customHeight="1">
      <c r="B149" s="73"/>
      <c r="D149" s="82" t="s">
        <v>91</v>
      </c>
    </row>
    <row r="150" spans="2:9" ht="15" customHeight="1">
      <c r="D150" s="26"/>
    </row>
    <row r="151" spans="2:9">
      <c r="D151" s="21" t="s">
        <v>0</v>
      </c>
      <c r="E151" s="40" t="str">
        <f>+'2. Victorian water industry'!$E$9</f>
        <v>2019-20</v>
      </c>
      <c r="F151" s="40" t="str">
        <f>+'2. Victorian water industry'!$F$9</f>
        <v>2020-21</v>
      </c>
      <c r="G151" s="40" t="str">
        <f>+'2. Victorian water industry'!$G$9</f>
        <v>2021-22</v>
      </c>
      <c r="H151" s="40" t="str">
        <f>+'2. Victorian water industry'!$H$9</f>
        <v>2022-23</v>
      </c>
      <c r="I151" s="40" t="str">
        <f>+'2. Victorian water industry'!$I$9</f>
        <v>2023-24</v>
      </c>
    </row>
    <row r="152" spans="2:9">
      <c r="D152" s="24" t="s">
        <v>51</v>
      </c>
      <c r="E152" s="34">
        <v>1.737921445950643E-2</v>
      </c>
      <c r="F152" s="34">
        <v>0</v>
      </c>
      <c r="G152" s="34">
        <v>0</v>
      </c>
      <c r="H152" s="34">
        <v>0</v>
      </c>
      <c r="I152" s="34">
        <v>1.635590448151783E-2</v>
      </c>
    </row>
    <row r="153" spans="2:9">
      <c r="D153" s="24" t="s">
        <v>140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</row>
    <row r="154" spans="2:9">
      <c r="D154" s="24" t="s">
        <v>52</v>
      </c>
      <c r="E154" s="34">
        <v>4.8639709458802166E-3</v>
      </c>
      <c r="F154" s="34">
        <v>0</v>
      </c>
      <c r="G154" s="34">
        <v>0</v>
      </c>
      <c r="H154" s="34">
        <v>0</v>
      </c>
      <c r="I154" s="34">
        <v>0</v>
      </c>
    </row>
    <row r="155" spans="2:9">
      <c r="D155" s="24" t="s">
        <v>50</v>
      </c>
      <c r="E155" s="34">
        <v>3.4347736484165695E-3</v>
      </c>
      <c r="F155" s="34">
        <v>0</v>
      </c>
      <c r="G155" s="34">
        <v>0</v>
      </c>
      <c r="H155" s="34">
        <v>0</v>
      </c>
      <c r="I155" s="34">
        <v>0</v>
      </c>
    </row>
    <row r="156" spans="2:9">
      <c r="D156" s="24" t="s">
        <v>54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</row>
    <row r="157" spans="2:9">
      <c r="D157" s="24" t="s">
        <v>53</v>
      </c>
      <c r="E157" s="34">
        <v>9.9559095434504336E-2</v>
      </c>
      <c r="F157" s="34">
        <v>0</v>
      </c>
      <c r="G157" s="34">
        <v>0</v>
      </c>
      <c r="H157" s="34">
        <v>0</v>
      </c>
      <c r="I157" s="34">
        <v>0</v>
      </c>
    </row>
    <row r="158" spans="2:9">
      <c r="D158" s="24" t="s">
        <v>57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</row>
    <row r="159" spans="2:9">
      <c r="D159" s="24" t="s">
        <v>49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</row>
    <row r="160" spans="2:9">
      <c r="D160" s="24" t="s">
        <v>48</v>
      </c>
      <c r="E160" s="34">
        <v>3.1002945279801578E-2</v>
      </c>
      <c r="F160" s="34">
        <v>0</v>
      </c>
      <c r="G160" s="34">
        <v>0</v>
      </c>
      <c r="H160" s="34">
        <v>0</v>
      </c>
      <c r="I160" s="34">
        <v>0</v>
      </c>
    </row>
    <row r="161" spans="2:9">
      <c r="D161" s="24" t="s">
        <v>9</v>
      </c>
      <c r="E161" s="34">
        <v>6.404782237403929E-2</v>
      </c>
      <c r="F161" s="34">
        <v>0</v>
      </c>
      <c r="G161" s="34">
        <v>0</v>
      </c>
      <c r="H161" s="34">
        <v>0</v>
      </c>
      <c r="I161" s="34">
        <v>0</v>
      </c>
    </row>
    <row r="162" spans="2:9">
      <c r="D162" s="24" t="s">
        <v>56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</row>
    <row r="163" spans="2:9">
      <c r="D163" s="24" t="s">
        <v>47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</row>
    <row r="164" spans="2:9">
      <c r="D164" s="24" t="s">
        <v>55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</row>
    <row r="165" spans="2:9">
      <c r="D165" s="24" t="s">
        <v>46</v>
      </c>
      <c r="E165" s="34">
        <v>6.2237435817644314E-2</v>
      </c>
      <c r="F165" s="34">
        <v>0</v>
      </c>
      <c r="G165" s="34">
        <v>0</v>
      </c>
      <c r="H165" s="34">
        <v>0</v>
      </c>
      <c r="I165" s="34">
        <v>0</v>
      </c>
    </row>
    <row r="166" spans="2:9">
      <c r="D166" s="24" t="s">
        <v>58</v>
      </c>
      <c r="E166" s="34">
        <v>0.18399264029438822</v>
      </c>
      <c r="F166" s="34">
        <v>0</v>
      </c>
      <c r="G166" s="34">
        <v>0</v>
      </c>
      <c r="H166" s="34">
        <v>0</v>
      </c>
      <c r="I166" s="34">
        <v>0</v>
      </c>
    </row>
    <row r="167" spans="2:9"/>
    <row r="168" spans="2:9"/>
    <row r="169" spans="2:9">
      <c r="B169" s="73"/>
      <c r="D169" s="82" t="s">
        <v>90</v>
      </c>
    </row>
    <row r="170" spans="2:9">
      <c r="D170" s="26"/>
    </row>
    <row r="171" spans="2:9">
      <c r="D171" s="21" t="s">
        <v>0</v>
      </c>
      <c r="E171" s="40" t="str">
        <f>+'2. Victorian water industry'!$E$9</f>
        <v>2019-20</v>
      </c>
      <c r="F171" s="40" t="str">
        <f>+'2. Victorian water industry'!$F$9</f>
        <v>2020-21</v>
      </c>
      <c r="G171" s="40" t="str">
        <f>+'2. Victorian water industry'!$G$9</f>
        <v>2021-22</v>
      </c>
      <c r="H171" s="40" t="str">
        <f>+'2. Victorian water industry'!$H$9</f>
        <v>2022-23</v>
      </c>
      <c r="I171" s="40" t="str">
        <f>+'2. Victorian water industry'!$I$9</f>
        <v>2023-24</v>
      </c>
    </row>
    <row r="172" spans="2:9">
      <c r="D172" s="24" t="s">
        <v>56</v>
      </c>
      <c r="E172" s="34">
        <v>1.3144490815287043E-2</v>
      </c>
      <c r="F172" s="34">
        <v>0</v>
      </c>
      <c r="G172" s="34">
        <v>4.4817209808566488E-2</v>
      </c>
      <c r="H172" s="34">
        <v>0.11480324000255118</v>
      </c>
      <c r="I172" s="34">
        <v>0.16797134979241277</v>
      </c>
    </row>
    <row r="173" spans="2:9">
      <c r="D173" s="24" t="s">
        <v>51</v>
      </c>
      <c r="E173" s="34">
        <v>3.6158736854792539E-2</v>
      </c>
      <c r="F173" s="34">
        <v>0</v>
      </c>
      <c r="G173" s="34">
        <v>0</v>
      </c>
      <c r="H173" s="34">
        <v>0</v>
      </c>
      <c r="I173" s="34">
        <v>2.4524163112933768E-2</v>
      </c>
    </row>
    <row r="174" spans="2:9">
      <c r="D174" s="24" t="s">
        <v>49</v>
      </c>
      <c r="E174" s="34">
        <v>1.8208026705105834E-2</v>
      </c>
      <c r="F174" s="34">
        <v>0</v>
      </c>
      <c r="G174" s="34">
        <v>0</v>
      </c>
      <c r="H174" s="34">
        <v>2.875711738655317E-3</v>
      </c>
      <c r="I174" s="34">
        <v>1.4233659758597131E-3</v>
      </c>
    </row>
    <row r="175" spans="2:9">
      <c r="D175" s="24" t="s">
        <v>140</v>
      </c>
      <c r="E175" s="34">
        <v>1.7487952743665475E-3</v>
      </c>
      <c r="F175" s="34">
        <v>0</v>
      </c>
      <c r="G175" s="34">
        <v>0</v>
      </c>
      <c r="H175" s="34">
        <v>0</v>
      </c>
      <c r="I175" s="34">
        <v>0</v>
      </c>
    </row>
    <row r="176" spans="2:9">
      <c r="D176" s="24" t="s">
        <v>52</v>
      </c>
      <c r="E176" s="34">
        <v>9.5776528730222158E-4</v>
      </c>
      <c r="F176" s="34">
        <v>0</v>
      </c>
      <c r="G176" s="34">
        <v>0</v>
      </c>
      <c r="H176" s="34">
        <v>0</v>
      </c>
      <c r="I176" s="34">
        <v>0</v>
      </c>
    </row>
    <row r="177" spans="2:9">
      <c r="D177" s="24" t="s">
        <v>50</v>
      </c>
      <c r="E177" s="34">
        <v>3.071850585187537E-3</v>
      </c>
      <c r="F177" s="34">
        <v>0</v>
      </c>
      <c r="G177" s="34">
        <v>0</v>
      </c>
      <c r="H177" s="34">
        <v>0</v>
      </c>
      <c r="I177" s="34">
        <v>0</v>
      </c>
    </row>
    <row r="178" spans="2:9">
      <c r="D178" s="24" t="s">
        <v>54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</row>
    <row r="179" spans="2:9">
      <c r="D179" s="24" t="s">
        <v>53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</row>
    <row r="180" spans="2:9">
      <c r="D180" s="24" t="s">
        <v>57</v>
      </c>
      <c r="E180" s="34">
        <v>2.7925160569673275E-2</v>
      </c>
      <c r="F180" s="34">
        <v>0</v>
      </c>
      <c r="G180" s="34">
        <v>0</v>
      </c>
      <c r="H180" s="34">
        <v>0</v>
      </c>
      <c r="I180" s="34">
        <v>0</v>
      </c>
    </row>
    <row r="181" spans="2:9">
      <c r="D181" s="24" t="s">
        <v>48</v>
      </c>
      <c r="E181" s="34">
        <v>1.8577691907557404E-3</v>
      </c>
      <c r="F181" s="34">
        <v>0</v>
      </c>
      <c r="G181" s="34">
        <v>0</v>
      </c>
      <c r="H181" s="34">
        <v>0</v>
      </c>
      <c r="I181" s="34">
        <v>0</v>
      </c>
    </row>
    <row r="182" spans="2:9">
      <c r="D182" s="24" t="s">
        <v>9</v>
      </c>
      <c r="E182" s="34">
        <v>1.8269511838643671E-2</v>
      </c>
      <c r="F182" s="34">
        <v>0</v>
      </c>
      <c r="G182" s="34">
        <v>0</v>
      </c>
      <c r="H182" s="34">
        <v>0</v>
      </c>
      <c r="I182" s="34">
        <v>0</v>
      </c>
    </row>
    <row r="183" spans="2:9">
      <c r="D183" s="24" t="s">
        <v>47</v>
      </c>
      <c r="E183" s="34">
        <v>6.2458361092604933E-3</v>
      </c>
      <c r="F183" s="34">
        <v>0</v>
      </c>
      <c r="G183" s="34">
        <v>0</v>
      </c>
      <c r="H183" s="34">
        <v>0</v>
      </c>
      <c r="I183" s="34">
        <v>0</v>
      </c>
    </row>
    <row r="184" spans="2:9">
      <c r="D184" s="24" t="s">
        <v>55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</row>
    <row r="185" spans="2:9">
      <c r="D185" s="24" t="s">
        <v>46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</row>
    <row r="186" spans="2:9">
      <c r="D186" s="24" t="s">
        <v>58</v>
      </c>
      <c r="E186" s="34">
        <v>1.8554023130682169E-2</v>
      </c>
      <c r="F186" s="34">
        <v>0</v>
      </c>
      <c r="G186" s="34">
        <v>0</v>
      </c>
      <c r="H186" s="34">
        <v>0</v>
      </c>
      <c r="I186" s="34">
        <v>0</v>
      </c>
    </row>
    <row r="187" spans="2:9"/>
    <row r="188" spans="2:9"/>
    <row r="189" spans="2:9" ht="15" customHeight="1">
      <c r="B189" s="73"/>
      <c r="D189" s="82" t="s">
        <v>116</v>
      </c>
    </row>
    <row r="190" spans="2:9">
      <c r="D190" s="26"/>
    </row>
    <row r="191" spans="2:9">
      <c r="D191" s="21"/>
      <c r="E191" s="40" t="str">
        <f>+'2. Victorian water industry'!$E$9</f>
        <v>2019-20</v>
      </c>
      <c r="F191" s="40" t="str">
        <f>+'2. Victorian water industry'!$F$9</f>
        <v>2020-21</v>
      </c>
      <c r="G191" s="40" t="str">
        <f>+'2. Victorian water industry'!$G$9</f>
        <v>2021-22</v>
      </c>
      <c r="H191" s="40" t="str">
        <f>+'2. Victorian water industry'!$H$9</f>
        <v>2022-23</v>
      </c>
      <c r="I191" s="40" t="str">
        <f>+'2. Victorian water industry'!$I$9</f>
        <v>2023-24</v>
      </c>
    </row>
    <row r="192" spans="2:9">
      <c r="D192" s="24" t="s">
        <v>140</v>
      </c>
      <c r="E192" s="50">
        <v>2705.523368115942</v>
      </c>
      <c r="F192" s="50">
        <v>0</v>
      </c>
      <c r="G192" s="50">
        <v>0</v>
      </c>
      <c r="H192" s="50">
        <v>0</v>
      </c>
      <c r="I192" s="50">
        <v>0</v>
      </c>
    </row>
    <row r="193" spans="4:9">
      <c r="D193" s="24" t="s">
        <v>52</v>
      </c>
      <c r="E193" s="50">
        <v>2151.87896</v>
      </c>
      <c r="F193" s="50">
        <v>0</v>
      </c>
      <c r="G193" s="50">
        <v>0</v>
      </c>
      <c r="H193" s="50">
        <v>0</v>
      </c>
      <c r="I193" s="50">
        <v>0</v>
      </c>
    </row>
    <row r="194" spans="4:9">
      <c r="D194" s="24" t="s">
        <v>50</v>
      </c>
      <c r="E194" s="50">
        <v>1143.19</v>
      </c>
      <c r="F194" s="50">
        <v>0</v>
      </c>
      <c r="G194" s="50">
        <v>0</v>
      </c>
      <c r="H194" s="50">
        <v>0</v>
      </c>
      <c r="I194" s="50">
        <v>0</v>
      </c>
    </row>
    <row r="195" spans="4:9">
      <c r="D195" s="24" t="s">
        <v>54</v>
      </c>
      <c r="E195" s="50">
        <v>811.2</v>
      </c>
      <c r="F195" s="50">
        <v>0</v>
      </c>
      <c r="G195" s="50">
        <v>0</v>
      </c>
      <c r="H195" s="50">
        <v>0</v>
      </c>
      <c r="I195" s="50">
        <v>2396.6622727272725</v>
      </c>
    </row>
    <row r="196" spans="4:9">
      <c r="D196" s="24" t="s">
        <v>51</v>
      </c>
      <c r="E196" s="50">
        <v>766</v>
      </c>
      <c r="F196" s="50">
        <v>0</v>
      </c>
      <c r="G196" s="50">
        <v>0</v>
      </c>
      <c r="H196" s="50">
        <v>0</v>
      </c>
      <c r="I196" s="50">
        <v>3419</v>
      </c>
    </row>
    <row r="197" spans="4:9">
      <c r="D197" s="24" t="s">
        <v>53</v>
      </c>
      <c r="E197" s="50">
        <v>667</v>
      </c>
      <c r="F197" s="50">
        <v>0</v>
      </c>
      <c r="G197" s="50">
        <v>0</v>
      </c>
      <c r="H197" s="50">
        <v>0</v>
      </c>
      <c r="I197" s="50">
        <v>4561.7</v>
      </c>
    </row>
    <row r="198" spans="4:9">
      <c r="D198" s="24" t="s">
        <v>57</v>
      </c>
      <c r="E198" s="50">
        <v>5740.42</v>
      </c>
      <c r="F198" s="50">
        <v>0</v>
      </c>
      <c r="G198" s="50">
        <v>0</v>
      </c>
      <c r="H198" s="50">
        <v>0</v>
      </c>
      <c r="I198" s="50">
        <v>0</v>
      </c>
    </row>
    <row r="199" spans="4:9">
      <c r="D199" s="24" t="s">
        <v>49</v>
      </c>
      <c r="E199" s="50">
        <v>1426</v>
      </c>
      <c r="F199" s="50">
        <v>0</v>
      </c>
      <c r="G199" s="50">
        <v>0</v>
      </c>
      <c r="H199" s="50">
        <v>0</v>
      </c>
      <c r="I199" s="50">
        <v>5631.57</v>
      </c>
    </row>
    <row r="200" spans="4:9">
      <c r="D200" s="24" t="s">
        <v>48</v>
      </c>
      <c r="E200" s="50">
        <v>570.41</v>
      </c>
      <c r="F200" s="50">
        <v>0</v>
      </c>
      <c r="G200" s="50">
        <v>0</v>
      </c>
      <c r="H200" s="50">
        <v>0</v>
      </c>
      <c r="I200" s="50">
        <v>0</v>
      </c>
    </row>
    <row r="201" spans="4:9">
      <c r="D201" s="24" t="s">
        <v>9</v>
      </c>
      <c r="E201" s="50">
        <v>831.11599999999999</v>
      </c>
      <c r="F201" s="50">
        <v>0</v>
      </c>
      <c r="G201" s="50">
        <v>0</v>
      </c>
      <c r="H201" s="50">
        <v>0</v>
      </c>
      <c r="I201" s="50">
        <v>0</v>
      </c>
    </row>
    <row r="202" spans="4:9">
      <c r="D202" s="24" t="s">
        <v>56</v>
      </c>
      <c r="E202" s="50">
        <v>2534</v>
      </c>
      <c r="F202" s="50">
        <v>9678.7199999999993</v>
      </c>
      <c r="G202" s="50">
        <v>2041.96</v>
      </c>
      <c r="H202" s="50">
        <v>0</v>
      </c>
      <c r="I202" s="50">
        <v>4503.57</v>
      </c>
    </row>
    <row r="203" spans="4:9">
      <c r="D203" s="24" t="s">
        <v>47</v>
      </c>
      <c r="E203" s="50">
        <v>558.86</v>
      </c>
      <c r="F203" s="50">
        <v>0</v>
      </c>
      <c r="G203" s="50">
        <v>0</v>
      </c>
      <c r="H203" s="50">
        <v>0</v>
      </c>
      <c r="I203" s="50">
        <v>0</v>
      </c>
    </row>
    <row r="204" spans="4:9">
      <c r="D204" s="24" t="s">
        <v>55</v>
      </c>
      <c r="E204" s="50">
        <v>609</v>
      </c>
      <c r="F204" s="50">
        <v>0</v>
      </c>
      <c r="G204" s="50">
        <v>0</v>
      </c>
      <c r="H204" s="50">
        <v>0</v>
      </c>
      <c r="I204" s="50">
        <v>0</v>
      </c>
    </row>
    <row r="205" spans="4:9">
      <c r="D205" s="24" t="s">
        <v>46</v>
      </c>
      <c r="E205" s="50">
        <v>566</v>
      </c>
      <c r="F205" s="50">
        <v>0</v>
      </c>
      <c r="G205" s="50">
        <v>0</v>
      </c>
      <c r="H205" s="50">
        <v>0</v>
      </c>
      <c r="I205" s="50">
        <v>0</v>
      </c>
    </row>
    <row r="206" spans="4:9">
      <c r="D206" s="24" t="s">
        <v>58</v>
      </c>
      <c r="E206" s="50">
        <v>2523</v>
      </c>
      <c r="F206" s="50">
        <v>0</v>
      </c>
      <c r="G206" s="50">
        <v>0</v>
      </c>
      <c r="H206" s="50">
        <v>0</v>
      </c>
      <c r="I206" s="50">
        <v>0</v>
      </c>
    </row>
    <row r="207" spans="4:9">
      <c r="D207" s="3"/>
    </row>
    <row r="208" spans="4:9"/>
    <row r="209" spans="2:9" ht="15" customHeight="1">
      <c r="B209" s="73"/>
      <c r="D209" s="82" t="s">
        <v>115</v>
      </c>
    </row>
    <row r="210" spans="2:9">
      <c r="D210" s="26"/>
    </row>
    <row r="211" spans="2:9">
      <c r="D211" s="21"/>
      <c r="E211" s="40" t="str">
        <f>+'2. Victorian water industry'!$E$9</f>
        <v>2019-20</v>
      </c>
      <c r="F211" s="40" t="str">
        <f>+'2. Victorian water industry'!$F$9</f>
        <v>2020-21</v>
      </c>
      <c r="G211" s="40" t="str">
        <f>+'2. Victorian water industry'!$G$9</f>
        <v>2021-22</v>
      </c>
      <c r="H211" s="40" t="str">
        <f>+'2. Victorian water industry'!$H$9</f>
        <v>2022-23</v>
      </c>
      <c r="I211" s="40" t="str">
        <f>+'2. Victorian water industry'!$I$9</f>
        <v>2023-24</v>
      </c>
    </row>
    <row r="212" spans="2:9">
      <c r="D212" s="24" t="s">
        <v>140</v>
      </c>
      <c r="E212" s="50">
        <v>2464.6667000000002</v>
      </c>
      <c r="F212" s="50">
        <v>0</v>
      </c>
      <c r="G212" s="50">
        <v>0</v>
      </c>
      <c r="H212" s="50">
        <v>0</v>
      </c>
      <c r="I212" s="50">
        <v>0</v>
      </c>
    </row>
    <row r="213" spans="2:9">
      <c r="D213" s="24" t="s">
        <v>52</v>
      </c>
      <c r="E213" s="50">
        <v>2501</v>
      </c>
      <c r="F213" s="50">
        <v>0</v>
      </c>
      <c r="G213" s="50">
        <v>0</v>
      </c>
      <c r="H213" s="50">
        <v>0</v>
      </c>
      <c r="I213" s="50">
        <v>0</v>
      </c>
    </row>
    <row r="214" spans="2:9">
      <c r="D214" s="24" t="s">
        <v>50</v>
      </c>
      <c r="E214" s="50">
        <v>6628</v>
      </c>
      <c r="F214" s="50">
        <v>0</v>
      </c>
      <c r="G214" s="50">
        <v>0</v>
      </c>
      <c r="H214" s="50">
        <v>0</v>
      </c>
      <c r="I214" s="50">
        <v>0</v>
      </c>
    </row>
    <row r="215" spans="2:9">
      <c r="D215" s="24" t="s">
        <v>54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</row>
    <row r="216" spans="2:9">
      <c r="D216" s="24" t="s">
        <v>51</v>
      </c>
      <c r="E216" s="50">
        <v>5949</v>
      </c>
      <c r="F216" s="50">
        <v>0</v>
      </c>
      <c r="G216" s="50">
        <v>0</v>
      </c>
      <c r="H216" s="50">
        <v>0</v>
      </c>
      <c r="I216" s="50">
        <v>3246.02</v>
      </c>
    </row>
    <row r="217" spans="2:9">
      <c r="D217" s="24" t="s">
        <v>53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</row>
    <row r="218" spans="2:9">
      <c r="D218" s="24" t="s">
        <v>57</v>
      </c>
      <c r="E218" s="50">
        <v>2016.18</v>
      </c>
      <c r="F218" s="50">
        <v>0</v>
      </c>
      <c r="G218" s="50">
        <v>0</v>
      </c>
      <c r="H218" s="50">
        <v>0</v>
      </c>
      <c r="I218" s="50">
        <v>0</v>
      </c>
    </row>
    <row r="219" spans="2:9">
      <c r="D219" s="24" t="s">
        <v>49</v>
      </c>
      <c r="E219" s="50">
        <v>11477.84</v>
      </c>
      <c r="F219" s="50">
        <v>0</v>
      </c>
      <c r="G219" s="50">
        <v>0</v>
      </c>
      <c r="H219" s="50">
        <v>43549</v>
      </c>
      <c r="I219" s="50">
        <v>5823.83</v>
      </c>
    </row>
    <row r="220" spans="2:9">
      <c r="D220" s="24" t="s">
        <v>48</v>
      </c>
      <c r="E220" s="50">
        <v>2557.4499999999998</v>
      </c>
      <c r="F220" s="50">
        <v>0</v>
      </c>
      <c r="G220" s="50">
        <v>0</v>
      </c>
      <c r="H220" s="50">
        <v>0</v>
      </c>
      <c r="I220" s="50">
        <v>0</v>
      </c>
    </row>
    <row r="221" spans="2:9">
      <c r="D221" s="24" t="s">
        <v>9</v>
      </c>
      <c r="E221" s="50">
        <v>3159.116</v>
      </c>
      <c r="F221" s="50">
        <v>0</v>
      </c>
      <c r="G221" s="50">
        <v>0</v>
      </c>
      <c r="H221" s="50">
        <v>0</v>
      </c>
      <c r="I221" s="50">
        <v>0</v>
      </c>
    </row>
    <row r="222" spans="2:9">
      <c r="D222" s="24" t="s">
        <v>56</v>
      </c>
      <c r="E222" s="50">
        <v>2671</v>
      </c>
      <c r="F222" s="50">
        <v>0</v>
      </c>
      <c r="G222" s="50">
        <v>3321.63</v>
      </c>
      <c r="H222" s="50">
        <v>2524</v>
      </c>
      <c r="I222" s="50">
        <v>2086.3200000000002</v>
      </c>
    </row>
    <row r="223" spans="2:9">
      <c r="D223" s="24" t="s">
        <v>47</v>
      </c>
      <c r="E223" s="50">
        <v>1813.93</v>
      </c>
      <c r="F223" s="50">
        <v>0</v>
      </c>
      <c r="G223" s="50">
        <v>0</v>
      </c>
      <c r="H223" s="50">
        <v>0</v>
      </c>
      <c r="I223" s="50">
        <v>0</v>
      </c>
    </row>
    <row r="224" spans="2:9">
      <c r="D224" s="24" t="s">
        <v>55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</row>
    <row r="225" spans="2:9">
      <c r="D225" s="24" t="s">
        <v>46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</row>
    <row r="226" spans="2:9">
      <c r="D226" s="24" t="s">
        <v>58</v>
      </c>
      <c r="E226" s="50">
        <v>2414</v>
      </c>
      <c r="F226" s="50">
        <v>0</v>
      </c>
      <c r="G226" s="50">
        <v>0</v>
      </c>
      <c r="H226" s="50">
        <v>0</v>
      </c>
      <c r="I226" s="50">
        <v>0</v>
      </c>
    </row>
    <row r="227" spans="2:9" ht="14.25" customHeight="1">
      <c r="D227" s="3"/>
    </row>
    <row r="228" spans="2:9" ht="14.25" customHeight="1"/>
    <row r="229" spans="2:9">
      <c r="B229" s="73"/>
      <c r="D229" s="82" t="s">
        <v>30</v>
      </c>
    </row>
    <row r="230" spans="2:9">
      <c r="D230" s="26"/>
    </row>
    <row r="231" spans="2:9">
      <c r="D231" s="21" t="s">
        <v>0</v>
      </c>
      <c r="E231" s="40" t="str">
        <f>+'2. Victorian water industry'!$E$9</f>
        <v>2019-20</v>
      </c>
      <c r="F231" s="40" t="str">
        <f>+'2. Victorian water industry'!$F$9</f>
        <v>2020-21</v>
      </c>
      <c r="G231" s="40" t="str">
        <f>+'2. Victorian water industry'!$G$9</f>
        <v>2021-22</v>
      </c>
      <c r="H231" s="40" t="str">
        <f>+'2. Victorian water industry'!$H$9</f>
        <v>2022-23</v>
      </c>
      <c r="I231" s="40" t="str">
        <f>+'2. Victorian water industry'!$I$9</f>
        <v>2023-24</v>
      </c>
    </row>
    <row r="232" spans="2:9">
      <c r="D232" s="24" t="s">
        <v>53</v>
      </c>
      <c r="E232" s="46">
        <v>0.86448399784940144</v>
      </c>
      <c r="F232" s="46">
        <v>0.54151624548736454</v>
      </c>
      <c r="G232" s="46">
        <v>0.43425252400717818</v>
      </c>
      <c r="H232" s="46">
        <v>2.8240395690764957</v>
      </c>
      <c r="I232" s="46">
        <v>3.8268456375838928</v>
      </c>
    </row>
    <row r="233" spans="2:9">
      <c r="D233" s="24" t="s">
        <v>54</v>
      </c>
      <c r="E233" s="46">
        <v>1.5701815665254266</v>
      </c>
      <c r="F233" s="46">
        <v>2.2440037484486997</v>
      </c>
      <c r="G233" s="46">
        <v>2.095400762413981</v>
      </c>
      <c r="H233" s="46">
        <v>1.9870752452862124</v>
      </c>
      <c r="I233" s="46">
        <v>2.324020621005868</v>
      </c>
    </row>
    <row r="234" spans="2:9">
      <c r="D234" s="24" t="s">
        <v>57</v>
      </c>
      <c r="E234" s="46">
        <v>1.4939960904775202</v>
      </c>
      <c r="F234" s="46">
        <v>1.400866986082592</v>
      </c>
      <c r="G234" s="46">
        <v>1.4468733201935136</v>
      </c>
      <c r="H234" s="46">
        <v>1.4120042492917846</v>
      </c>
      <c r="I234" s="46">
        <v>1.252837436703335</v>
      </c>
    </row>
    <row r="235" spans="2:9">
      <c r="D235" s="24" t="s">
        <v>58</v>
      </c>
      <c r="E235" s="46">
        <v>0.66176015832766399</v>
      </c>
      <c r="F235" s="46">
        <v>1.5656168772290395</v>
      </c>
      <c r="G235" s="46">
        <v>1.3972876181529972</v>
      </c>
      <c r="H235" s="46">
        <v>1.3250421340152263</v>
      </c>
      <c r="I235" s="46">
        <v>1.1209608235630542</v>
      </c>
    </row>
    <row r="236" spans="2:9">
      <c r="D236" s="24" t="s">
        <v>9</v>
      </c>
      <c r="E236" s="46">
        <v>0.34346682256650102</v>
      </c>
      <c r="F236" s="46">
        <v>0.41815140717038762</v>
      </c>
      <c r="G236" s="46">
        <v>0.13747693643500597</v>
      </c>
      <c r="H236" s="46">
        <v>0.39965435299200686</v>
      </c>
      <c r="I236" s="46">
        <v>0.77399935500053751</v>
      </c>
    </row>
    <row r="237" spans="2:9">
      <c r="D237" s="24" t="s">
        <v>50</v>
      </c>
      <c r="E237" s="46">
        <v>1.5608840785984168</v>
      </c>
      <c r="F237" s="46">
        <v>0.93677490924012685</v>
      </c>
      <c r="G237" s="46">
        <v>0.85094950265325875</v>
      </c>
      <c r="H237" s="46">
        <v>0.89616380290263209</v>
      </c>
      <c r="I237" s="46">
        <v>0.69246832498404076</v>
      </c>
    </row>
    <row r="238" spans="2:9">
      <c r="D238" s="24" t="s">
        <v>52</v>
      </c>
      <c r="E238" s="46">
        <v>7.1421925710251369E-2</v>
      </c>
      <c r="F238" s="46">
        <v>0.10961127769268934</v>
      </c>
      <c r="G238" s="46">
        <v>0.33689909247308397</v>
      </c>
      <c r="H238" s="46">
        <v>0.47456906004073363</v>
      </c>
      <c r="I238" s="46">
        <v>0.42928434953021588</v>
      </c>
    </row>
    <row r="239" spans="2:9">
      <c r="D239" s="24" t="s">
        <v>46</v>
      </c>
      <c r="E239" s="46">
        <v>0.48418334409296315</v>
      </c>
      <c r="F239" s="46">
        <v>0.47066957400414822</v>
      </c>
      <c r="G239" s="46">
        <v>0.39753580454928389</v>
      </c>
      <c r="H239" s="46">
        <v>0.35205758097324363</v>
      </c>
      <c r="I239" s="46">
        <v>0.36954724002480877</v>
      </c>
    </row>
    <row r="240" spans="2:9">
      <c r="D240" s="24" t="s">
        <v>47</v>
      </c>
      <c r="E240" s="46">
        <v>0.23942371752165223</v>
      </c>
      <c r="F240" s="46">
        <v>0.36271013754457465</v>
      </c>
      <c r="G240" s="46">
        <v>0.18228071229693729</v>
      </c>
      <c r="H240" s="46">
        <v>1.3162850629398355</v>
      </c>
      <c r="I240" s="46">
        <v>0.32788165033764005</v>
      </c>
    </row>
    <row r="241" spans="2:9">
      <c r="D241" s="24" t="s">
        <v>49</v>
      </c>
      <c r="E241" s="46">
        <v>0.27918974281162279</v>
      </c>
      <c r="F241" s="46">
        <v>0.2530708894479799</v>
      </c>
      <c r="G241" s="46">
        <v>0.20083828152287811</v>
      </c>
      <c r="H241" s="46">
        <v>0.22574337148444243</v>
      </c>
      <c r="I241" s="46">
        <v>0.27755636529264405</v>
      </c>
    </row>
    <row r="242" spans="2:9">
      <c r="D242" s="24" t="s">
        <v>48</v>
      </c>
      <c r="E242" s="46">
        <v>0.2192167645091774</v>
      </c>
      <c r="F242" s="46">
        <v>0.38305090928989655</v>
      </c>
      <c r="G242" s="46">
        <v>0.42682161367263854</v>
      </c>
      <c r="H242" s="46">
        <v>0.55507433399918682</v>
      </c>
      <c r="I242" s="46">
        <v>0.18154839835908179</v>
      </c>
    </row>
    <row r="243" spans="2:9">
      <c r="D243" s="24" t="s">
        <v>51</v>
      </c>
      <c r="E243" s="46">
        <v>4.3691807032874314E-2</v>
      </c>
      <c r="F243" s="46">
        <v>1.6040597293513766E-2</v>
      </c>
      <c r="G243" s="46">
        <v>3.2621337191161032E-2</v>
      </c>
      <c r="H243" s="46">
        <v>9.2826068885255894E-2</v>
      </c>
      <c r="I243" s="46">
        <v>0.14850743218387674</v>
      </c>
    </row>
    <row r="244" spans="2:9">
      <c r="D244" s="24" t="s">
        <v>140</v>
      </c>
      <c r="E244" s="46">
        <v>0.17449090626457331</v>
      </c>
      <c r="F244" s="46">
        <v>0.31530674308657314</v>
      </c>
      <c r="G244" s="46">
        <v>0.20021455449085057</v>
      </c>
      <c r="H244" s="46">
        <v>0.11631856152125672</v>
      </c>
      <c r="I244" s="46">
        <v>0.10718076851183361</v>
      </c>
    </row>
    <row r="245" spans="2:9">
      <c r="D245" s="24" t="s">
        <v>55</v>
      </c>
      <c r="E245" s="46">
        <v>0</v>
      </c>
      <c r="F245" s="46">
        <v>5.5157198014340872E-3</v>
      </c>
      <c r="G245" s="46">
        <v>0</v>
      </c>
      <c r="H245" s="46">
        <v>0</v>
      </c>
      <c r="I245" s="46">
        <v>5.2094186288810171E-3</v>
      </c>
    </row>
    <row r="246" spans="2:9">
      <c r="D246" s="24" t="s">
        <v>56</v>
      </c>
      <c r="E246" s="46">
        <v>6.5722454076435214E-3</v>
      </c>
      <c r="F246" s="46">
        <v>3.2383419689119169E-3</v>
      </c>
      <c r="G246" s="46">
        <v>0</v>
      </c>
      <c r="H246" s="46">
        <v>0</v>
      </c>
      <c r="I246" s="46">
        <v>0</v>
      </c>
    </row>
    <row r="247" spans="2:9">
      <c r="D247" s="3"/>
    </row>
    <row r="248" spans="2:9"/>
    <row r="249" spans="2:9">
      <c r="B249" s="73"/>
      <c r="D249" s="82" t="s">
        <v>29</v>
      </c>
    </row>
    <row r="250" spans="2:9">
      <c r="D250" s="26"/>
    </row>
    <row r="251" spans="2:9">
      <c r="D251" s="21" t="s">
        <v>0</v>
      </c>
      <c r="E251" s="40" t="str">
        <f>+'2. Victorian water industry'!$E$9</f>
        <v>2019-20</v>
      </c>
      <c r="F251" s="40" t="str">
        <f>+'2. Victorian water industry'!$F$9</f>
        <v>2020-21</v>
      </c>
      <c r="G251" s="40" t="str">
        <f>+'2. Victorian water industry'!$G$9</f>
        <v>2021-22</v>
      </c>
      <c r="H251" s="40" t="str">
        <f>+'2. Victorian water industry'!$H$9</f>
        <v>2022-23</v>
      </c>
      <c r="I251" s="40" t="str">
        <f>+'2. Victorian water industry'!$I$9</f>
        <v>2023-24</v>
      </c>
    </row>
    <row r="252" spans="2:9">
      <c r="D252" s="24" t="s">
        <v>55</v>
      </c>
      <c r="E252" s="50">
        <v>0</v>
      </c>
      <c r="F252" s="50">
        <v>1000</v>
      </c>
      <c r="G252" s="50">
        <v>0</v>
      </c>
      <c r="H252" s="50">
        <v>0</v>
      </c>
      <c r="I252" s="50">
        <v>1457</v>
      </c>
    </row>
    <row r="253" spans="2:9">
      <c r="D253" s="24" t="s">
        <v>47</v>
      </c>
      <c r="E253" s="50">
        <v>508.50310671936757</v>
      </c>
      <c r="F253" s="50">
        <v>704.44943820224717</v>
      </c>
      <c r="G253" s="50">
        <v>949.75824175824175</v>
      </c>
      <c r="H253" s="50">
        <v>125.85542168674699</v>
      </c>
      <c r="I253" s="50">
        <v>597.77380952380952</v>
      </c>
    </row>
    <row r="254" spans="2:9">
      <c r="D254" s="24" t="s">
        <v>50</v>
      </c>
      <c r="E254" s="50">
        <v>655.88282082820831</v>
      </c>
      <c r="F254" s="50">
        <v>498.01379772270599</v>
      </c>
      <c r="G254" s="50">
        <v>473.20080314273247</v>
      </c>
      <c r="H254" s="50">
        <v>416.80223677032188</v>
      </c>
      <c r="I254" s="50">
        <v>586.03514062500005</v>
      </c>
    </row>
    <row r="255" spans="2:9">
      <c r="D255" s="24" t="s">
        <v>51</v>
      </c>
      <c r="E255" s="50">
        <v>432.58620689655174</v>
      </c>
      <c r="F255" s="50">
        <v>756.63636363636363</v>
      </c>
      <c r="G255" s="50">
        <v>324.79260869565218</v>
      </c>
      <c r="H255" s="50">
        <v>169.955223880597</v>
      </c>
      <c r="I255" s="50">
        <v>532.92192660550461</v>
      </c>
    </row>
    <row r="256" spans="2:9">
      <c r="D256" s="24" t="s">
        <v>52</v>
      </c>
      <c r="E256" s="50">
        <v>301.35379310344825</v>
      </c>
      <c r="F256" s="50">
        <v>422.63376383763836</v>
      </c>
      <c r="G256" s="50">
        <v>509.21555643251776</v>
      </c>
      <c r="H256" s="50">
        <v>540.18428334255668</v>
      </c>
      <c r="I256" s="50">
        <v>409.12427023773699</v>
      </c>
    </row>
    <row r="257" spans="4:9">
      <c r="D257" s="24" t="s">
        <v>48</v>
      </c>
      <c r="E257" s="50">
        <v>110.88237288135593</v>
      </c>
      <c r="F257" s="50">
        <v>189.03819047619047</v>
      </c>
      <c r="G257" s="50">
        <v>135.72457983193277</v>
      </c>
      <c r="H257" s="50">
        <v>160.87296178343948</v>
      </c>
      <c r="I257" s="50">
        <v>293.50961538461536</v>
      </c>
    </row>
    <row r="258" spans="4:9">
      <c r="D258" s="24" t="s">
        <v>140</v>
      </c>
      <c r="E258" s="50">
        <v>533.00111358574611</v>
      </c>
      <c r="F258" s="50">
        <v>469.21583431952661</v>
      </c>
      <c r="G258" s="50">
        <v>462.50535811423396</v>
      </c>
      <c r="H258" s="50">
        <v>338.61875945537065</v>
      </c>
      <c r="I258" s="50">
        <v>253.0624</v>
      </c>
    </row>
    <row r="259" spans="4:9">
      <c r="D259" s="24" t="s">
        <v>9</v>
      </c>
      <c r="E259" s="50">
        <v>139.34042553191489</v>
      </c>
      <c r="F259" s="50">
        <v>206.83591304347826</v>
      </c>
      <c r="G259" s="50">
        <v>347.76315789473682</v>
      </c>
      <c r="H259" s="50">
        <v>254.23477477477479</v>
      </c>
      <c r="I259" s="50">
        <v>236.36768518518517</v>
      </c>
    </row>
    <row r="260" spans="4:9">
      <c r="D260" s="24" t="s">
        <v>46</v>
      </c>
      <c r="E260" s="50">
        <v>293.71111111111111</v>
      </c>
      <c r="F260" s="50">
        <v>318.5141242937853</v>
      </c>
      <c r="G260" s="50">
        <v>220.80132450331126</v>
      </c>
      <c r="H260" s="50">
        <v>314.49629629629629</v>
      </c>
      <c r="I260" s="50">
        <v>231.8111888111888</v>
      </c>
    </row>
    <row r="261" spans="4:9">
      <c r="D261" s="24" t="s">
        <v>57</v>
      </c>
      <c r="E261" s="50">
        <v>209.75389408099687</v>
      </c>
      <c r="F261" s="50">
        <v>248.06667752442996</v>
      </c>
      <c r="G261" s="50">
        <v>189.13003095975233</v>
      </c>
      <c r="H261" s="50">
        <v>193.39489028213166</v>
      </c>
      <c r="I261" s="50">
        <v>224.97494773519162</v>
      </c>
    </row>
    <row r="262" spans="4:9">
      <c r="D262" s="24" t="s">
        <v>49</v>
      </c>
      <c r="E262" s="50">
        <v>283.50722826086957</v>
      </c>
      <c r="F262" s="50">
        <v>175.34561403508772</v>
      </c>
      <c r="G262" s="50">
        <v>248.10036231884058</v>
      </c>
      <c r="H262" s="50">
        <v>194.57324840764332</v>
      </c>
      <c r="I262" s="50">
        <v>218.05589743589744</v>
      </c>
    </row>
    <row r="263" spans="4:9">
      <c r="D263" s="24" t="s">
        <v>53</v>
      </c>
      <c r="E263" s="50">
        <v>173.32595744680853</v>
      </c>
      <c r="F263" s="50">
        <v>315.96153846153845</v>
      </c>
      <c r="G263" s="50">
        <v>450.61217665615141</v>
      </c>
      <c r="H263" s="50">
        <v>144.10717850287907</v>
      </c>
      <c r="I263" s="50">
        <v>197.88779726411784</v>
      </c>
    </row>
    <row r="264" spans="4:9">
      <c r="D264" s="24" t="s">
        <v>54</v>
      </c>
      <c r="E264" s="50">
        <v>186.39778378378401</v>
      </c>
      <c r="F264" s="50">
        <v>140.68064616252832</v>
      </c>
      <c r="G264" s="50">
        <v>115.85106320141757</v>
      </c>
      <c r="H264" s="50">
        <v>113.29692728932157</v>
      </c>
      <c r="I264" s="50">
        <v>120.18239202657809</v>
      </c>
    </row>
    <row r="265" spans="4:9">
      <c r="D265" s="24" t="s">
        <v>58</v>
      </c>
      <c r="E265" s="50">
        <v>45.32710280373832</v>
      </c>
      <c r="F265" s="50">
        <v>59.87370656370657</v>
      </c>
      <c r="G265" s="50">
        <v>53.571428571428569</v>
      </c>
      <c r="H265" s="50">
        <v>59.342105263157897</v>
      </c>
      <c r="I265" s="50">
        <v>79.025510204081627</v>
      </c>
    </row>
    <row r="266" spans="4:9">
      <c r="D266" s="24" t="s">
        <v>56</v>
      </c>
      <c r="E266" s="50">
        <v>446</v>
      </c>
      <c r="F266" s="50">
        <v>500</v>
      </c>
      <c r="G266" s="50">
        <v>0</v>
      </c>
      <c r="H266" s="50">
        <v>0</v>
      </c>
      <c r="I266" s="50">
        <v>0</v>
      </c>
    </row>
    <row r="267" spans="4:9"/>
    <row r="268" spans="4:9"/>
    <row r="269" spans="4:9"/>
    <row r="270" spans="4:9"/>
    <row r="271" spans="4:9"/>
    <row r="272" spans="4:9"/>
    <row r="273"/>
    <row r="274"/>
    <row r="275"/>
    <row r="276"/>
    <row r="277"/>
    <row r="278"/>
    <row r="279"/>
    <row r="280"/>
    <row r="281"/>
    <row r="282"/>
    <row r="283"/>
    <row r="284"/>
  </sheetData>
  <sortState xmlns:xlrd2="http://schemas.microsoft.com/office/spreadsheetml/2017/richdata2" ref="D212:I226">
    <sortCondition descending="1" ref="I212:I226"/>
  </sortState>
  <phoneticPr fontId="0" type="noConversion"/>
  <pageMargins left="0.1" right="0.13" top="0.16" bottom="0.16" header="0.12" footer="0.12"/>
  <pageSetup paperSize="9" fitToHeight="5" orientation="landscape" r:id="rId1"/>
  <headerFooter alignWithMargins="0">
    <oddHeader>&amp;C&amp;B&amp;"Arial"&amp;12&amp;Kff0000​‌OFFICIAL‌​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30" activePane="bottomLeft" state="frozen"/>
      <selection pane="bottomLeft" activeCell="I39" sqref="I39"/>
    </sheetView>
  </sheetViews>
  <sheetFormatPr defaultColWidth="0" defaultRowHeight="15" zeroHeight="1"/>
  <cols>
    <col min="1" max="1" width="1.83203125" style="28" customWidth="1"/>
    <col min="2" max="2" width="10.6640625" style="52" customWidth="1"/>
    <col min="3" max="3" width="2.83203125" style="29" customWidth="1"/>
    <col min="4" max="4" width="18.6640625" style="42" customWidth="1"/>
    <col min="5" max="9" width="17.1640625" style="33" customWidth="1"/>
    <col min="10" max="10" width="14.83203125" style="33" customWidth="1"/>
    <col min="11" max="12" width="14.33203125" style="28" customWidth="1"/>
    <col min="13" max="26" width="9.33203125" style="28" customWidth="1"/>
    <col min="27" max="16384" width="9.33203125" style="28" hidden="1"/>
  </cols>
  <sheetData>
    <row r="1" spans="2:10" s="11" customFormat="1" ht="12.75">
      <c r="B1" s="47"/>
      <c r="D1" s="12"/>
      <c r="E1" s="13"/>
      <c r="F1" s="13"/>
      <c r="G1" s="13"/>
      <c r="H1" s="13"/>
      <c r="I1" s="13"/>
    </row>
    <row r="2" spans="2:10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10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  <c r="H3" s="13"/>
      <c r="I3" s="13"/>
    </row>
    <row r="4" spans="2:10" s="11" customFormat="1" ht="11.25" customHeight="1">
      <c r="B4" s="47"/>
      <c r="D4" s="20" t="s">
        <v>110</v>
      </c>
      <c r="E4" s="13"/>
      <c r="F4" s="13"/>
      <c r="G4" s="13"/>
      <c r="H4" s="13"/>
      <c r="I4" s="13"/>
    </row>
    <row r="5" spans="2:10" s="11" customFormat="1" ht="12.75">
      <c r="B5" s="47"/>
      <c r="D5" s="12"/>
      <c r="E5" s="13"/>
      <c r="F5" s="13"/>
      <c r="G5" s="13"/>
      <c r="H5" s="13"/>
      <c r="I5" s="13"/>
    </row>
    <row r="6" spans="2:10" ht="6.75" customHeight="1"/>
    <row r="7" spans="2:10">
      <c r="D7" s="82" t="s">
        <v>131</v>
      </c>
    </row>
    <row r="8" spans="2:10"/>
    <row r="9" spans="2:10">
      <c r="D9" s="21" t="s">
        <v>134</v>
      </c>
      <c r="E9" s="21" t="s">
        <v>128</v>
      </c>
      <c r="F9" s="21" t="s">
        <v>129</v>
      </c>
      <c r="G9" s="21" t="s">
        <v>130</v>
      </c>
      <c r="H9" s="21" t="s">
        <v>132</v>
      </c>
      <c r="I9" s="21" t="s">
        <v>135</v>
      </c>
      <c r="J9" s="28"/>
    </row>
    <row r="10" spans="2:10">
      <c r="D10" s="98" t="s">
        <v>3</v>
      </c>
      <c r="E10" s="93">
        <v>56.550480769230766</v>
      </c>
      <c r="F10" s="78">
        <v>74.230769230769226</v>
      </c>
      <c r="G10" s="78">
        <v>65.154639175257728</v>
      </c>
      <c r="H10" s="78">
        <v>60</v>
      </c>
      <c r="I10" s="44">
        <v>8</v>
      </c>
      <c r="J10" s="28"/>
    </row>
    <row r="11" spans="2:10">
      <c r="D11" s="99" t="s">
        <v>5</v>
      </c>
      <c r="E11" s="94">
        <v>43.080357142857139</v>
      </c>
      <c r="F11" s="72">
        <v>67.5</v>
      </c>
      <c r="G11" s="72">
        <v>61.38095238095238</v>
      </c>
      <c r="H11" s="72">
        <v>60</v>
      </c>
      <c r="I11" s="45">
        <v>4</v>
      </c>
      <c r="J11" s="28"/>
    </row>
    <row r="12" spans="2:10">
      <c r="D12" s="99" t="s">
        <v>9</v>
      </c>
      <c r="E12" s="94">
        <v>38.950892857142854</v>
      </c>
      <c r="F12" s="72">
        <v>66.666666666666671</v>
      </c>
      <c r="G12" s="72">
        <v>58.491461100569261</v>
      </c>
      <c r="H12" s="72">
        <v>60</v>
      </c>
      <c r="I12" s="45">
        <v>4</v>
      </c>
      <c r="J12" s="28"/>
    </row>
    <row r="13" spans="2:10">
      <c r="D13" s="99" t="s">
        <v>1</v>
      </c>
      <c r="E13" s="94">
        <v>39.625</v>
      </c>
      <c r="F13" s="72">
        <v>66.400000000000006</v>
      </c>
      <c r="G13" s="72">
        <v>57.266811279826463</v>
      </c>
      <c r="H13" s="72">
        <v>60</v>
      </c>
      <c r="I13" s="45">
        <v>35</v>
      </c>
      <c r="J13" s="28"/>
    </row>
    <row r="14" spans="2:10">
      <c r="D14" s="99" t="s">
        <v>12</v>
      </c>
      <c r="E14" s="94">
        <v>37.5</v>
      </c>
      <c r="F14" s="72">
        <v>64.506172839506178</v>
      </c>
      <c r="G14" s="72">
        <v>58.678500986193292</v>
      </c>
      <c r="H14" s="72">
        <v>60</v>
      </c>
      <c r="I14" s="45">
        <v>6</v>
      </c>
      <c r="J14" s="28"/>
    </row>
    <row r="15" spans="2:10">
      <c r="D15" s="99" t="s">
        <v>2</v>
      </c>
      <c r="E15" s="94">
        <v>35.237068965517238</v>
      </c>
      <c r="F15" s="72">
        <v>64.137931034482762</v>
      </c>
      <c r="G15" s="72">
        <v>60.608856088560884</v>
      </c>
      <c r="H15" s="72">
        <v>60</v>
      </c>
      <c r="I15" s="45">
        <v>3</v>
      </c>
      <c r="J15" s="28"/>
    </row>
    <row r="16" spans="2:10">
      <c r="D16" s="99" t="s">
        <v>13</v>
      </c>
      <c r="E16" s="94">
        <v>35.142543859649123</v>
      </c>
      <c r="F16" s="72">
        <v>63.274853801169591</v>
      </c>
      <c r="G16" s="72">
        <v>59.366262814538679</v>
      </c>
      <c r="H16" s="72">
        <v>60</v>
      </c>
      <c r="I16" s="45">
        <v>2</v>
      </c>
      <c r="J16" s="28"/>
    </row>
    <row r="17" spans="2:10">
      <c r="D17" s="99" t="s">
        <v>14</v>
      </c>
      <c r="E17" s="94">
        <v>40.734649122807014</v>
      </c>
      <c r="F17" s="72">
        <v>65.614035087719301</v>
      </c>
      <c r="G17" s="72">
        <v>53.554724041159965</v>
      </c>
      <c r="H17" s="72">
        <v>60</v>
      </c>
      <c r="I17" s="45">
        <v>3</v>
      </c>
      <c r="J17" s="28"/>
    </row>
    <row r="18" spans="2:10">
      <c r="D18" s="99" t="s">
        <v>140</v>
      </c>
      <c r="E18" s="94">
        <v>33.497807017543856</v>
      </c>
      <c r="F18" s="72">
        <v>65.087719298245617</v>
      </c>
      <c r="G18" s="72">
        <v>58.544600938967136</v>
      </c>
      <c r="H18" s="72">
        <v>60</v>
      </c>
      <c r="I18" s="45">
        <v>29</v>
      </c>
      <c r="J18" s="28"/>
    </row>
    <row r="19" spans="2:10">
      <c r="D19" s="99" t="s">
        <v>4</v>
      </c>
      <c r="E19" s="94">
        <v>35.383064516129032</v>
      </c>
      <c r="F19" s="72">
        <v>61.935483870967744</v>
      </c>
      <c r="G19" s="72">
        <v>59.552495697074008</v>
      </c>
      <c r="H19" s="72">
        <v>60</v>
      </c>
      <c r="I19" s="45">
        <v>3</v>
      </c>
      <c r="J19" s="28"/>
    </row>
    <row r="20" spans="2:10">
      <c r="D20" s="99" t="s">
        <v>8</v>
      </c>
      <c r="E20" s="94">
        <v>33.405172413793103</v>
      </c>
      <c r="F20" s="72">
        <v>60.862068965517238</v>
      </c>
      <c r="G20" s="72">
        <v>59.478021978021978</v>
      </c>
      <c r="H20" s="72">
        <v>60</v>
      </c>
      <c r="I20" s="45">
        <v>2</v>
      </c>
      <c r="J20" s="28"/>
    </row>
    <row r="21" spans="2:10">
      <c r="D21" s="99" t="s">
        <v>11</v>
      </c>
      <c r="E21" s="94">
        <v>32.8125</v>
      </c>
      <c r="F21" s="72">
        <v>63.045977011494251</v>
      </c>
      <c r="G21" s="72">
        <v>58.826247689463955</v>
      </c>
      <c r="H21" s="72">
        <v>60</v>
      </c>
      <c r="I21" s="45">
        <v>0</v>
      </c>
      <c r="J21" s="28"/>
    </row>
    <row r="22" spans="2:10">
      <c r="D22" s="99" t="s">
        <v>7</v>
      </c>
      <c r="E22" s="94">
        <v>32.447916666666664</v>
      </c>
      <c r="F22" s="72">
        <v>61.722222222222221</v>
      </c>
      <c r="G22" s="72">
        <v>57.326820603907635</v>
      </c>
      <c r="H22" s="72">
        <v>60</v>
      </c>
      <c r="I22" s="45">
        <v>2</v>
      </c>
      <c r="J22" s="28"/>
    </row>
    <row r="23" spans="2:10">
      <c r="D23" s="99" t="s">
        <v>10</v>
      </c>
      <c r="E23" s="94">
        <v>33.405172413793103</v>
      </c>
      <c r="F23" s="72">
        <v>63.678160919540232</v>
      </c>
      <c r="G23" s="72">
        <v>55.683918669131238</v>
      </c>
      <c r="H23" s="72">
        <v>60</v>
      </c>
      <c r="I23" s="45">
        <v>7</v>
      </c>
      <c r="J23" s="28"/>
    </row>
    <row r="24" spans="2:10">
      <c r="D24" s="99" t="s">
        <v>6</v>
      </c>
      <c r="E24" s="94">
        <v>34.316037735849058</v>
      </c>
      <c r="F24" s="72">
        <v>62.264150943396224</v>
      </c>
      <c r="G24" s="72">
        <v>55.431472081218274</v>
      </c>
      <c r="H24" s="72">
        <v>60</v>
      </c>
      <c r="I24" s="45">
        <v>2</v>
      </c>
      <c r="J24" s="28"/>
    </row>
    <row r="25" spans="2:10">
      <c r="D25" s="28"/>
      <c r="E25" s="81">
        <v>37.302215189873415</v>
      </c>
      <c r="F25" s="94">
        <v>64.679324894514764</v>
      </c>
      <c r="G25" s="72">
        <v>58.615093318907221</v>
      </c>
      <c r="H25" s="72">
        <v>900</v>
      </c>
      <c r="I25" s="45">
        <v>110</v>
      </c>
      <c r="J25" s="37"/>
    </row>
    <row r="26" spans="2:10">
      <c r="D26" s="42" t="s">
        <v>133</v>
      </c>
    </row>
    <row r="27" spans="2:10"/>
    <row r="28" spans="2:10">
      <c r="B28" s="73"/>
      <c r="D28" s="82" t="s">
        <v>99</v>
      </c>
    </row>
    <row r="29" spans="2:10">
      <c r="B29" s="73"/>
      <c r="D29" s="26"/>
    </row>
    <row r="30" spans="2:10">
      <c r="B30" s="73"/>
      <c r="D30" s="21" t="s">
        <v>0</v>
      </c>
      <c r="E30" s="40" t="str">
        <f>+'2. Victorian water industry'!$E$9</f>
        <v>2019-20</v>
      </c>
      <c r="F30" s="40" t="str">
        <f>+'2. Victorian water industry'!$F$9</f>
        <v>2020-21</v>
      </c>
      <c r="G30" s="40" t="str">
        <f>+'2. Victorian water industry'!$G$9</f>
        <v>2021-22</v>
      </c>
      <c r="H30" s="40" t="str">
        <f>+'2. Victorian water industry'!$H$9</f>
        <v>2022-23</v>
      </c>
      <c r="I30" s="40" t="str">
        <f>+'2. Victorian water industry'!$I$9</f>
        <v>2023-24</v>
      </c>
      <c r="J30" s="41"/>
    </row>
    <row r="31" spans="2:10">
      <c r="B31" s="73"/>
      <c r="D31" s="24" t="s">
        <v>52</v>
      </c>
      <c r="E31" s="80">
        <v>34.941988019637641</v>
      </c>
      <c r="F31" s="80">
        <v>78.08552759025666</v>
      </c>
      <c r="G31" s="80">
        <v>314.81149076610188</v>
      </c>
      <c r="H31" s="80">
        <v>503.46596576341273</v>
      </c>
      <c r="I31" s="80">
        <v>559.94146745009937</v>
      </c>
      <c r="J31" s="49"/>
    </row>
    <row r="32" spans="2:10">
      <c r="B32" s="73"/>
      <c r="D32" s="24" t="s">
        <v>140</v>
      </c>
      <c r="E32" s="80">
        <v>29.083294537325294</v>
      </c>
      <c r="F32" s="80">
        <v>98.268252722871566</v>
      </c>
      <c r="G32" s="80">
        <v>104.11651853651976</v>
      </c>
      <c r="H32" s="80">
        <v>263.00274576539709</v>
      </c>
      <c r="I32" s="80">
        <v>365.5362020360219</v>
      </c>
      <c r="J32" s="49"/>
    </row>
    <row r="33" spans="2:10">
      <c r="B33" s="73"/>
      <c r="D33" s="24" t="s">
        <v>50</v>
      </c>
      <c r="E33" s="80">
        <v>30.904427366689259</v>
      </c>
      <c r="F33" s="80">
        <v>32.870553150818374</v>
      </c>
      <c r="G33" s="80">
        <v>49.546351709061867</v>
      </c>
      <c r="H33" s="80">
        <v>85.633094149791887</v>
      </c>
      <c r="I33" s="80">
        <v>78.419982093631461</v>
      </c>
      <c r="J33" s="49"/>
    </row>
    <row r="34" spans="2:10">
      <c r="B34" s="73"/>
      <c r="D34" s="24" t="s">
        <v>54</v>
      </c>
      <c r="E34" s="80">
        <v>24.734884970177454</v>
      </c>
      <c r="F34" s="80">
        <v>23.329470230443043</v>
      </c>
      <c r="G34" s="80">
        <v>33.649094434008703</v>
      </c>
      <c r="H34" s="80">
        <v>56.454496460663094</v>
      </c>
      <c r="I34" s="80">
        <v>69.132173291222216</v>
      </c>
      <c r="J34" s="49"/>
    </row>
    <row r="35" spans="2:10">
      <c r="B35" s="73"/>
      <c r="D35" s="24" t="s">
        <v>53</v>
      </c>
      <c r="E35" s="80">
        <v>41.145128476911765</v>
      </c>
      <c r="F35" s="80">
        <v>93.042868492306695</v>
      </c>
      <c r="G35" s="80">
        <v>66.224605954465844</v>
      </c>
      <c r="H35" s="80">
        <v>73.383701015373319</v>
      </c>
      <c r="I35" s="80">
        <v>50.830919713029743</v>
      </c>
      <c r="J35" s="49"/>
    </row>
    <row r="36" spans="2:10">
      <c r="B36" s="73"/>
      <c r="D36" s="24" t="s">
        <v>47</v>
      </c>
      <c r="E36" s="80">
        <v>8.856344326439352</v>
      </c>
      <c r="F36" s="80">
        <v>10.240116360577597</v>
      </c>
      <c r="G36" s="80">
        <v>11.525238503861493</v>
      </c>
      <c r="H36" s="80">
        <v>86.036836147533251</v>
      </c>
      <c r="I36" s="80">
        <v>37.219022583343289</v>
      </c>
      <c r="J36" s="49"/>
    </row>
    <row r="37" spans="2:10">
      <c r="B37" s="73"/>
      <c r="D37" s="24" t="s">
        <v>51</v>
      </c>
      <c r="E37" s="80">
        <v>51.681493619996509</v>
      </c>
      <c r="F37" s="80">
        <v>88.703272735959487</v>
      </c>
      <c r="G37" s="80">
        <v>34.230512737677678</v>
      </c>
      <c r="H37" s="80">
        <v>25.232287462495506</v>
      </c>
      <c r="I37" s="80">
        <v>27.005688077623368</v>
      </c>
      <c r="J37" s="49"/>
    </row>
    <row r="38" spans="2:10">
      <c r="B38" s="73"/>
      <c r="D38" s="24" t="s">
        <v>49</v>
      </c>
      <c r="E38" s="80">
        <v>71.379704878097485</v>
      </c>
      <c r="F38" s="80">
        <v>42.838731189010161</v>
      </c>
      <c r="G38" s="80">
        <v>35.778898928648466</v>
      </c>
      <c r="H38" s="80">
        <v>32.029494778436352</v>
      </c>
      <c r="I38" s="80">
        <v>25.038668837870691</v>
      </c>
      <c r="J38" s="49"/>
    </row>
    <row r="39" spans="2:10">
      <c r="B39" s="73"/>
      <c r="D39" s="24" t="s">
        <v>48</v>
      </c>
      <c r="E39" s="80">
        <v>16.708877797094946</v>
      </c>
      <c r="F39" s="80">
        <v>17.454877980677946</v>
      </c>
      <c r="G39" s="80">
        <v>18.342279899719806</v>
      </c>
      <c r="H39" s="80">
        <v>18.859744603222865</v>
      </c>
      <c r="I39" s="80">
        <v>22.879713788435506</v>
      </c>
      <c r="J39" s="49"/>
    </row>
    <row r="40" spans="2:10">
      <c r="B40" s="73"/>
      <c r="D40" s="24" t="s">
        <v>56</v>
      </c>
      <c r="E40" s="80">
        <v>12.789262508871538</v>
      </c>
      <c r="F40" s="80">
        <v>15.028088958078504</v>
      </c>
      <c r="G40" s="80">
        <v>19.273104797843661</v>
      </c>
      <c r="H40" s="80">
        <v>25.088157210469287</v>
      </c>
      <c r="I40" s="80">
        <v>22.167712292062074</v>
      </c>
      <c r="J40" s="49"/>
    </row>
    <row r="41" spans="2:10">
      <c r="B41" s="73"/>
      <c r="D41" s="24" t="s">
        <v>9</v>
      </c>
      <c r="E41" s="80">
        <v>10.704521477015826</v>
      </c>
      <c r="F41" s="80">
        <v>11.599032865697659</v>
      </c>
      <c r="G41" s="80">
        <v>13.075139491630502</v>
      </c>
      <c r="H41" s="80">
        <v>15.237624074365842</v>
      </c>
      <c r="I41" s="80">
        <v>21.807422559906488</v>
      </c>
      <c r="J41" s="49"/>
    </row>
    <row r="42" spans="2:10">
      <c r="B42" s="73"/>
      <c r="D42" s="24" t="s">
        <v>46</v>
      </c>
      <c r="E42" s="80">
        <v>14.931269517175114</v>
      </c>
      <c r="F42" s="80">
        <v>15.020385966002673</v>
      </c>
      <c r="G42" s="80">
        <v>10.310789482521241</v>
      </c>
      <c r="H42" s="80">
        <v>15.315159668625647</v>
      </c>
      <c r="I42" s="80">
        <v>15.989764232317423</v>
      </c>
      <c r="J42" s="49"/>
    </row>
    <row r="43" spans="2:10">
      <c r="B43" s="73"/>
      <c r="D43" s="24" t="s">
        <v>55</v>
      </c>
      <c r="E43" s="80">
        <v>7.0401592452577697</v>
      </c>
      <c r="F43" s="80">
        <v>10.967451698446773</v>
      </c>
      <c r="G43" s="80">
        <v>11.320697876029476</v>
      </c>
      <c r="H43" s="80">
        <v>10.051880108991826</v>
      </c>
      <c r="I43" s="80">
        <v>9.6194428406466521</v>
      </c>
      <c r="J43" s="49"/>
    </row>
    <row r="44" spans="2:10">
      <c r="B44" s="73"/>
      <c r="D44" s="24" t="s">
        <v>58</v>
      </c>
      <c r="E44" s="80">
        <v>11.217036056897122</v>
      </c>
      <c r="F44" s="80">
        <v>9.1369224373441025</v>
      </c>
      <c r="G44" s="80">
        <v>9.5663818390511413</v>
      </c>
      <c r="H44" s="80">
        <v>8.081373055084434</v>
      </c>
      <c r="I44" s="80">
        <v>8.6447494649841339</v>
      </c>
      <c r="J44" s="49"/>
    </row>
    <row r="45" spans="2:10">
      <c r="B45" s="73"/>
      <c r="D45" s="24" t="s">
        <v>57</v>
      </c>
      <c r="E45" s="80">
        <v>6.5564934131736532</v>
      </c>
      <c r="F45" s="80">
        <v>6.4263604491641679</v>
      </c>
      <c r="G45" s="80">
        <v>6.0751318728318191</v>
      </c>
      <c r="H45" s="80">
        <v>6.0586090479405801</v>
      </c>
      <c r="I45" s="80">
        <v>6.2384787115292628</v>
      </c>
      <c r="J45" s="49"/>
    </row>
    <row r="46" spans="2:10">
      <c r="B46" s="73"/>
      <c r="D46" s="3"/>
    </row>
    <row r="47" spans="2:10">
      <c r="B47" s="73"/>
    </row>
    <row r="48" spans="2:10">
      <c r="B48" s="73"/>
      <c r="D48" s="82" t="s">
        <v>17</v>
      </c>
      <c r="F48" s="41"/>
      <c r="G48" s="41"/>
      <c r="H48" s="41"/>
      <c r="I48" s="41"/>
      <c r="J48" s="41"/>
    </row>
    <row r="49" spans="2:10">
      <c r="B49" s="73"/>
      <c r="D49" s="26"/>
      <c r="F49" s="41"/>
      <c r="G49" s="41"/>
      <c r="H49" s="41"/>
      <c r="I49" s="41"/>
      <c r="J49" s="41"/>
    </row>
    <row r="50" spans="2:10">
      <c r="B50" s="73"/>
      <c r="D50" s="21" t="s">
        <v>0</v>
      </c>
      <c r="E50" s="40" t="str">
        <f>+'2. Victorian water industry'!$E$9</f>
        <v>2019-20</v>
      </c>
      <c r="F50" s="40" t="str">
        <f>+'2. Victorian water industry'!$F$9</f>
        <v>2020-21</v>
      </c>
      <c r="G50" s="40" t="str">
        <f>+'2. Victorian water industry'!$G$9</f>
        <v>2021-22</v>
      </c>
      <c r="H50" s="40" t="str">
        <f>+'2. Victorian water industry'!$H$9</f>
        <v>2022-23</v>
      </c>
      <c r="I50" s="40" t="str">
        <f>+'2. Victorian water industry'!$I$9</f>
        <v>2023-24</v>
      </c>
      <c r="J50" s="41"/>
    </row>
    <row r="51" spans="2:10">
      <c r="B51" s="73"/>
      <c r="D51" s="24" t="s">
        <v>57</v>
      </c>
      <c r="E51" s="80">
        <v>99.540119760479044</v>
      </c>
      <c r="F51" s="80">
        <v>98.821198109852133</v>
      </c>
      <c r="G51" s="80">
        <v>99.443995627999811</v>
      </c>
      <c r="H51" s="80">
        <v>99.651136619401299</v>
      </c>
      <c r="I51" s="80">
        <v>99.580077605910816</v>
      </c>
      <c r="J51" s="49"/>
    </row>
    <row r="52" spans="2:10">
      <c r="B52" s="73"/>
      <c r="D52" s="24" t="s">
        <v>46</v>
      </c>
      <c r="E52" s="80">
        <v>98.150372327648327</v>
      </c>
      <c r="F52" s="80">
        <v>98.365393579663746</v>
      </c>
      <c r="G52" s="80">
        <v>97.951576614392692</v>
      </c>
      <c r="H52" s="80">
        <v>97.99263612546909</v>
      </c>
      <c r="I52" s="80">
        <v>97.308798159861993</v>
      </c>
      <c r="J52" s="49"/>
    </row>
    <row r="53" spans="2:10">
      <c r="B53" s="73"/>
      <c r="D53" s="24" t="s">
        <v>58</v>
      </c>
      <c r="E53" s="80">
        <v>97.578564340059543</v>
      </c>
      <c r="F53" s="80">
        <v>96.602921962228294</v>
      </c>
      <c r="G53" s="80">
        <v>97.047570462951143</v>
      </c>
      <c r="H53" s="80">
        <v>97.337954428139511</v>
      </c>
      <c r="I53" s="80">
        <v>96.79728433325954</v>
      </c>
      <c r="J53" s="49"/>
    </row>
    <row r="54" spans="2:10">
      <c r="B54" s="73"/>
      <c r="D54" s="24" t="s">
        <v>55</v>
      </c>
      <c r="E54" s="80">
        <v>98.190090662741298</v>
      </c>
      <c r="F54" s="80">
        <v>96.760954665993182</v>
      </c>
      <c r="G54" s="80">
        <v>96.001300390117038</v>
      </c>
      <c r="H54" s="80">
        <v>95.792915531335154</v>
      </c>
      <c r="I54" s="80">
        <v>95.705831408775978</v>
      </c>
      <c r="J54" s="49"/>
    </row>
    <row r="55" spans="2:10">
      <c r="B55" s="73"/>
      <c r="D55" s="24" t="s">
        <v>48</v>
      </c>
      <c r="E55" s="80">
        <v>95.252649879423473</v>
      </c>
      <c r="F55" s="80">
        <v>94.320656726419841</v>
      </c>
      <c r="G55" s="80">
        <v>93.626308804011202</v>
      </c>
      <c r="H55" s="80">
        <v>93.697172392824569</v>
      </c>
      <c r="I55" s="80">
        <v>89.931025591439436</v>
      </c>
      <c r="J55" s="49"/>
    </row>
    <row r="56" spans="2:10">
      <c r="B56" s="73"/>
      <c r="D56" s="24" t="s">
        <v>9</v>
      </c>
      <c r="E56" s="80">
        <v>92.933936196935434</v>
      </c>
      <c r="F56" s="80">
        <v>92.794287160167571</v>
      </c>
      <c r="G56" s="80">
        <v>88.92746435213887</v>
      </c>
      <c r="H56" s="80">
        <v>88.577280605010245</v>
      </c>
      <c r="I56" s="80">
        <v>86.986167932982667</v>
      </c>
      <c r="J56" s="49"/>
    </row>
    <row r="57" spans="2:10">
      <c r="B57" s="73"/>
      <c r="D57" s="24" t="s">
        <v>49</v>
      </c>
      <c r="E57" s="80">
        <v>61.240789920329064</v>
      </c>
      <c r="F57" s="80">
        <v>75.857469935759212</v>
      </c>
      <c r="G57" s="80">
        <v>77.561536802243367</v>
      </c>
      <c r="H57" s="80">
        <v>78.939693291937147</v>
      </c>
      <c r="I57" s="80">
        <v>84.105869131441935</v>
      </c>
      <c r="J57" s="49"/>
    </row>
    <row r="58" spans="2:10">
      <c r="B58" s="73"/>
      <c r="D58" s="24" t="s">
        <v>56</v>
      </c>
      <c r="E58" s="80">
        <v>93.377395315826831</v>
      </c>
      <c r="F58" s="80">
        <v>88.657844990548213</v>
      </c>
      <c r="G58" s="80">
        <v>80.954177897574127</v>
      </c>
      <c r="H58" s="80">
        <v>80.144836631122772</v>
      </c>
      <c r="I58" s="80">
        <v>83.761304008038408</v>
      </c>
      <c r="J58" s="49"/>
    </row>
    <row r="59" spans="2:10">
      <c r="B59" s="73"/>
      <c r="D59" s="24" t="s">
        <v>51</v>
      </c>
      <c r="E59" s="80">
        <v>59.648662821185106</v>
      </c>
      <c r="F59" s="80">
        <v>46.367740856644609</v>
      </c>
      <c r="G59" s="80">
        <v>77.122946280228916</v>
      </c>
      <c r="H59" s="80">
        <v>81.86455584872472</v>
      </c>
      <c r="I59" s="80">
        <v>81.05049666966282</v>
      </c>
      <c r="J59" s="49"/>
    </row>
    <row r="60" spans="2:10">
      <c r="B60" s="73"/>
      <c r="D60" s="24" t="s">
        <v>47</v>
      </c>
      <c r="E60" s="80">
        <v>98.621203651947084</v>
      </c>
      <c r="F60" s="80">
        <v>98.759287817187726</v>
      </c>
      <c r="G60" s="80">
        <v>95.825551461309374</v>
      </c>
      <c r="H60" s="80">
        <v>68.283652485614567</v>
      </c>
      <c r="I60" s="80">
        <v>80.16489425259887</v>
      </c>
      <c r="J60" s="49"/>
    </row>
    <row r="61" spans="2:10">
      <c r="B61" s="73"/>
      <c r="D61" s="24" t="s">
        <v>53</v>
      </c>
      <c r="E61" s="80">
        <v>81.213136614637648</v>
      </c>
      <c r="F61" s="80">
        <v>54.13038896184964</v>
      </c>
      <c r="G61" s="80">
        <v>69.032764156450682</v>
      </c>
      <c r="H61" s="80">
        <v>68.205358235126212</v>
      </c>
      <c r="I61" s="80">
        <v>63.279986298502358</v>
      </c>
      <c r="J61" s="49"/>
    </row>
    <row r="62" spans="2:10">
      <c r="B62" s="73"/>
      <c r="D62" s="24" t="s">
        <v>54</v>
      </c>
      <c r="E62" s="80">
        <v>77.090356759159789</v>
      </c>
      <c r="F62" s="80">
        <v>83.369739240554921</v>
      </c>
      <c r="G62" s="80">
        <v>74.478317646231588</v>
      </c>
      <c r="H62" s="80">
        <v>62.196623379315355</v>
      </c>
      <c r="I62" s="80">
        <v>55.149488508829435</v>
      </c>
      <c r="J62" s="49"/>
    </row>
    <row r="63" spans="2:10">
      <c r="B63" s="73"/>
      <c r="D63" s="24" t="s">
        <v>50</v>
      </c>
      <c r="E63" s="80">
        <v>88.522595398660116</v>
      </c>
      <c r="F63" s="80">
        <v>87.888165936055429</v>
      </c>
      <c r="G63" s="80">
        <v>65.298854318475222</v>
      </c>
      <c r="H63" s="80">
        <v>53.330354178902482</v>
      </c>
      <c r="I63" s="80">
        <v>48.794854275145489</v>
      </c>
      <c r="J63" s="49"/>
    </row>
    <row r="64" spans="2:10">
      <c r="B64" s="73"/>
      <c r="D64" s="24" t="s">
        <v>140</v>
      </c>
      <c r="E64" s="80">
        <v>76.431359156990936</v>
      </c>
      <c r="F64" s="80">
        <v>57.270515669297374</v>
      </c>
      <c r="G64" s="80">
        <v>56.495526309267106</v>
      </c>
      <c r="H64" s="80">
        <v>37.854083003643645</v>
      </c>
      <c r="I64" s="80">
        <v>33.012529365700857</v>
      </c>
      <c r="J64" s="49"/>
    </row>
    <row r="65" spans="2:10">
      <c r="B65" s="73"/>
      <c r="D65" s="24" t="s">
        <v>52</v>
      </c>
      <c r="E65" s="80">
        <v>72.378896755403844</v>
      </c>
      <c r="F65" s="80">
        <v>60.659687042665766</v>
      </c>
      <c r="G65" s="80">
        <v>41.505650802483515</v>
      </c>
      <c r="H65" s="80">
        <v>34.96063044138824</v>
      </c>
      <c r="I65" s="80">
        <v>31.860058908144396</v>
      </c>
      <c r="J65" s="49"/>
    </row>
    <row r="66" spans="2:10">
      <c r="B66" s="73"/>
    </row>
    <row r="67" spans="2:10">
      <c r="B67" s="73"/>
    </row>
    <row r="68" spans="2:10">
      <c r="B68" s="73"/>
      <c r="D68" s="82" t="s">
        <v>84</v>
      </c>
    </row>
    <row r="69" spans="2:10">
      <c r="B69" s="73"/>
      <c r="D69" s="26"/>
    </row>
    <row r="70" spans="2:10">
      <c r="B70" s="73"/>
      <c r="D70" s="21" t="s">
        <v>0</v>
      </c>
      <c r="E70" s="40" t="str">
        <f>+'2. Victorian water industry'!$E$9</f>
        <v>2019-20</v>
      </c>
      <c r="F70" s="40" t="str">
        <f>+'2. Victorian water industry'!$F$9</f>
        <v>2020-21</v>
      </c>
      <c r="G70" s="40" t="str">
        <f>+'2. Victorian water industry'!$G$9</f>
        <v>2021-22</v>
      </c>
      <c r="H70" s="40" t="str">
        <f>+'2. Victorian water industry'!$H$9</f>
        <v>2022-23</v>
      </c>
      <c r="I70" s="40" t="str">
        <f>+'2. Victorian water industry'!$I$9</f>
        <v>2023-24</v>
      </c>
      <c r="J70" s="41"/>
    </row>
    <row r="71" spans="2:10">
      <c r="B71" s="73"/>
      <c r="D71" s="24" t="s">
        <v>54</v>
      </c>
      <c r="E71" s="79">
        <v>0.41374152613929699</v>
      </c>
      <c r="F71" s="79">
        <v>0.67112128789697756</v>
      </c>
      <c r="G71" s="79">
        <v>0.75353416117035599</v>
      </c>
      <c r="H71" s="79">
        <v>0.7546007114646649</v>
      </c>
      <c r="I71" s="79">
        <v>1.0739974923560853</v>
      </c>
      <c r="J71" s="49"/>
    </row>
    <row r="72" spans="2:10">
      <c r="B72" s="73"/>
      <c r="D72" s="24" t="s">
        <v>50</v>
      </c>
      <c r="E72" s="79">
        <v>1.100395942423968</v>
      </c>
      <c r="F72" s="79">
        <v>1.1461384991332706</v>
      </c>
      <c r="G72" s="79">
        <v>0.95297914025584873</v>
      </c>
      <c r="H72" s="79">
        <v>0.88235561763755732</v>
      </c>
      <c r="I72" s="79">
        <v>1.0046111832385729</v>
      </c>
      <c r="J72" s="49"/>
    </row>
    <row r="73" spans="2:10">
      <c r="B73" s="73"/>
      <c r="D73" s="24" t="s">
        <v>47</v>
      </c>
      <c r="E73" s="79">
        <v>0.65645929383193891</v>
      </c>
      <c r="F73" s="79">
        <v>0.62463980963358179</v>
      </c>
      <c r="G73" s="79">
        <v>0.69680675957423455</v>
      </c>
      <c r="H73" s="79">
        <v>1.5920974074141083</v>
      </c>
      <c r="I73" s="79">
        <v>0.99638165516995525</v>
      </c>
      <c r="J73" s="49"/>
    </row>
    <row r="74" spans="2:10">
      <c r="B74" s="73"/>
      <c r="D74" s="24" t="s">
        <v>55</v>
      </c>
      <c r="E74" s="79">
        <v>0.4867341095628937</v>
      </c>
      <c r="F74" s="79">
        <v>0.74140115433344289</v>
      </c>
      <c r="G74" s="79">
        <v>0.59583829865248883</v>
      </c>
      <c r="H74" s="79">
        <v>0.38454578356858488</v>
      </c>
      <c r="I74" s="79">
        <v>0.80050087205402254</v>
      </c>
      <c r="J74" s="49"/>
    </row>
    <row r="75" spans="2:10">
      <c r="B75" s="73"/>
      <c r="D75" s="24" t="s">
        <v>49</v>
      </c>
      <c r="E75" s="79">
        <v>0.91713797368091943</v>
      </c>
      <c r="F75" s="79">
        <v>0.6911910484648498</v>
      </c>
      <c r="G75" s="79">
        <v>0.6070005615423697</v>
      </c>
      <c r="H75" s="79">
        <v>0.73484708308001367</v>
      </c>
      <c r="I75" s="79">
        <v>0.75173225258203691</v>
      </c>
      <c r="J75" s="49"/>
    </row>
    <row r="76" spans="2:10">
      <c r="B76" s="73"/>
      <c r="D76" s="24" t="s">
        <v>52</v>
      </c>
      <c r="E76" s="79">
        <v>0.52186245340964443</v>
      </c>
      <c r="F76" s="79">
        <v>0.69667017803378384</v>
      </c>
      <c r="G76" s="79">
        <v>0.69970544538942769</v>
      </c>
      <c r="H76" s="79">
        <v>0.78243216514560787</v>
      </c>
      <c r="I76" s="79">
        <v>0.74123828145541815</v>
      </c>
      <c r="J76" s="49"/>
    </row>
    <row r="77" spans="2:10">
      <c r="B77" s="73"/>
      <c r="D77" s="24" t="s">
        <v>140</v>
      </c>
      <c r="E77" s="79">
        <v>0.39287963645252172</v>
      </c>
      <c r="F77" s="79">
        <v>0.4244384478366694</v>
      </c>
      <c r="G77" s="79">
        <v>0.441468594312452</v>
      </c>
      <c r="H77" s="79">
        <v>0.51232986636214928</v>
      </c>
      <c r="I77" s="79">
        <v>0.61864942196577555</v>
      </c>
      <c r="J77" s="49"/>
    </row>
    <row r="78" spans="2:10">
      <c r="B78" s="73"/>
      <c r="D78" s="24" t="s">
        <v>53</v>
      </c>
      <c r="E78" s="79">
        <v>0.63570500199462099</v>
      </c>
      <c r="F78" s="79">
        <v>1.5464764867291325</v>
      </c>
      <c r="G78" s="79">
        <v>0.70810385523210073</v>
      </c>
      <c r="H78" s="79">
        <v>0.8050454461138935</v>
      </c>
      <c r="I78" s="79">
        <v>0.61245238182731299</v>
      </c>
      <c r="J78" s="49"/>
    </row>
    <row r="79" spans="2:10">
      <c r="B79" s="73"/>
      <c r="D79" s="24" t="s">
        <v>56</v>
      </c>
      <c r="E79" s="79">
        <v>0.29145172102241262</v>
      </c>
      <c r="F79" s="79">
        <v>0.250114995400184</v>
      </c>
      <c r="G79" s="79">
        <v>0.25873589036422057</v>
      </c>
      <c r="H79" s="79">
        <v>0.34855053982827511</v>
      </c>
      <c r="I79" s="79">
        <v>0.54370791897906867</v>
      </c>
      <c r="J79" s="49"/>
    </row>
    <row r="80" spans="2:10">
      <c r="B80" s="73"/>
      <c r="D80" s="24" t="s">
        <v>9</v>
      </c>
      <c r="E80" s="79">
        <v>0.65518532384874584</v>
      </c>
      <c r="F80" s="79">
        <v>0.5092851375690951</v>
      </c>
      <c r="G80" s="79">
        <v>0.38042805888902637</v>
      </c>
      <c r="H80" s="79">
        <v>0.40659171415370393</v>
      </c>
      <c r="I80" s="79">
        <v>0.53077253482235998</v>
      </c>
      <c r="J80" s="49"/>
    </row>
    <row r="81" spans="2:11">
      <c r="B81" s="73"/>
      <c r="D81" s="24" t="s">
        <v>46</v>
      </c>
      <c r="E81" s="79">
        <v>0.52978006100497665</v>
      </c>
      <c r="F81" s="79">
        <v>0.83999273519796591</v>
      </c>
      <c r="G81" s="79">
        <v>0.82350823508235083</v>
      </c>
      <c r="H81" s="79">
        <v>0.63776647935063779</v>
      </c>
      <c r="I81" s="79">
        <v>0.49307920222880647</v>
      </c>
      <c r="J81" s="49"/>
    </row>
    <row r="82" spans="2:11">
      <c r="B82" s="73"/>
      <c r="D82" s="24" t="s">
        <v>48</v>
      </c>
      <c r="E82" s="79">
        <v>0.58561024569087083</v>
      </c>
      <c r="F82" s="79">
        <v>0.59219863941139039</v>
      </c>
      <c r="G82" s="79">
        <v>0.44328804085959334</v>
      </c>
      <c r="H82" s="79">
        <v>0.90476945016637611</v>
      </c>
      <c r="I82" s="79">
        <v>0.42594506561433182</v>
      </c>
      <c r="J82" s="49"/>
    </row>
    <row r="83" spans="2:11">
      <c r="B83" s="73"/>
      <c r="D83" s="24" t="s">
        <v>58</v>
      </c>
      <c r="E83" s="79">
        <v>0.29554937413073712</v>
      </c>
      <c r="F83" s="79">
        <v>1.365284387038296</v>
      </c>
      <c r="G83" s="79">
        <v>0.65017356328172349</v>
      </c>
      <c r="H83" s="79">
        <v>0.48535747395975354</v>
      </c>
      <c r="I83" s="79">
        <v>0.36981455675849501</v>
      </c>
      <c r="J83" s="49"/>
    </row>
    <row r="84" spans="2:11">
      <c r="B84" s="73"/>
      <c r="D84" s="24" t="s">
        <v>51</v>
      </c>
      <c r="E84" s="79">
        <v>0.51159050576752441</v>
      </c>
      <c r="F84" s="79">
        <v>0.40597945905253535</v>
      </c>
      <c r="G84" s="79">
        <v>0.42566010058675602</v>
      </c>
      <c r="H84" s="79">
        <v>0.36585521855372061</v>
      </c>
      <c r="I84" s="79">
        <v>0.27417590018991084</v>
      </c>
      <c r="J84" s="49"/>
    </row>
    <row r="85" spans="2:11">
      <c r="B85" s="73"/>
      <c r="D85" s="24" t="s">
        <v>57</v>
      </c>
      <c r="E85" s="79">
        <v>0.35585732984293195</v>
      </c>
      <c r="F85" s="79">
        <v>0.28158815720664548</v>
      </c>
      <c r="G85" s="79">
        <v>0.28094333649889208</v>
      </c>
      <c r="H85" s="79">
        <v>0.31300129113032593</v>
      </c>
      <c r="I85" s="79">
        <v>0.19688079061148858</v>
      </c>
      <c r="J85" s="49"/>
    </row>
    <row r="86" spans="2:11">
      <c r="B86" s="73"/>
    </row>
    <row r="87" spans="2:11">
      <c r="B87" s="73"/>
    </row>
    <row r="88" spans="2:11" ht="15" customHeight="1">
      <c r="B88" s="73"/>
      <c r="D88" s="82" t="s">
        <v>145</v>
      </c>
      <c r="E88" s="2"/>
      <c r="F88" s="2"/>
    </row>
    <row r="89" spans="2:11" ht="15" customHeight="1">
      <c r="B89" s="73"/>
      <c r="D89" s="26"/>
    </row>
    <row r="90" spans="2:11">
      <c r="B90" s="73"/>
      <c r="D90" s="21" t="s">
        <v>0</v>
      </c>
      <c r="E90" s="40" t="s">
        <v>31</v>
      </c>
      <c r="F90" s="40" t="s">
        <v>32</v>
      </c>
      <c r="G90" s="40" t="s">
        <v>33</v>
      </c>
      <c r="H90" s="40" t="s">
        <v>45</v>
      </c>
      <c r="I90" s="40" t="s">
        <v>69</v>
      </c>
      <c r="J90" s="40" t="s">
        <v>34</v>
      </c>
      <c r="K90" s="40" t="s">
        <v>35</v>
      </c>
    </row>
    <row r="91" spans="2:11">
      <c r="B91" s="73"/>
      <c r="D91" s="24" t="s">
        <v>140</v>
      </c>
      <c r="E91" s="90">
        <v>0.45712823137957515</v>
      </c>
      <c r="F91" s="90">
        <v>5.6821090350652671E-2</v>
      </c>
      <c r="G91" s="90">
        <v>2.0220117737394419E-2</v>
      </c>
      <c r="H91" s="90">
        <v>0.35730739697977987</v>
      </c>
      <c r="I91" s="90">
        <v>3.0714102892244687E-3</v>
      </c>
      <c r="J91" s="90">
        <v>9.2142308676734074E-3</v>
      </c>
      <c r="K91" s="90">
        <v>9.623752239570002E-2</v>
      </c>
    </row>
    <row r="92" spans="2:11">
      <c r="B92" s="73"/>
      <c r="D92" s="24" t="s">
        <v>52</v>
      </c>
      <c r="E92" s="90">
        <v>0.37987745888423091</v>
      </c>
      <c r="F92" s="90">
        <v>3.8697194453402128E-3</v>
      </c>
      <c r="G92" s="90">
        <v>4.837149306675266E-4</v>
      </c>
      <c r="H92" s="90">
        <v>0.23718155433731056</v>
      </c>
      <c r="I92" s="90">
        <v>0.1217349242179942</v>
      </c>
      <c r="J92" s="90">
        <v>8.2231538213479519E-3</v>
      </c>
      <c r="K92" s="90">
        <v>0.24862947436310867</v>
      </c>
    </row>
    <row r="93" spans="2:11">
      <c r="B93" s="73"/>
      <c r="D93" s="24" t="s">
        <v>50</v>
      </c>
      <c r="E93" s="90">
        <v>0.36007130124777181</v>
      </c>
      <c r="F93" s="90">
        <v>0.2356283422459893</v>
      </c>
      <c r="G93" s="90">
        <v>5.1359180035650626E-2</v>
      </c>
      <c r="H93" s="90">
        <v>0.23384581105169341</v>
      </c>
      <c r="I93" s="90">
        <v>0.1000445632798574</v>
      </c>
      <c r="J93" s="90">
        <v>1.1475044563279857E-2</v>
      </c>
      <c r="K93" s="90">
        <v>7.575757575757576E-3</v>
      </c>
    </row>
    <row r="94" spans="2:11">
      <c r="B94" s="73"/>
      <c r="D94" s="24" t="s">
        <v>54</v>
      </c>
      <c r="E94" s="90">
        <v>0.13671274961597543</v>
      </c>
      <c r="F94" s="90">
        <v>4.0962621607782898E-3</v>
      </c>
      <c r="G94" s="90">
        <v>4.4546850998463901E-2</v>
      </c>
      <c r="H94" s="90">
        <v>0.19457245263696876</v>
      </c>
      <c r="I94" s="90">
        <v>9.4214029697900672E-2</v>
      </c>
      <c r="J94" s="90">
        <v>3.1233998975934461E-2</v>
      </c>
      <c r="K94" s="90">
        <v>0.4946236559139785</v>
      </c>
    </row>
    <row r="95" spans="2:11">
      <c r="B95" s="73"/>
      <c r="D95" s="24" t="s">
        <v>51</v>
      </c>
      <c r="E95" s="90">
        <v>0.1834862385321101</v>
      </c>
      <c r="F95" s="90">
        <v>0.22018348623853212</v>
      </c>
      <c r="G95" s="90">
        <v>0</v>
      </c>
      <c r="H95" s="90">
        <v>9.6330275229357804E-2</v>
      </c>
      <c r="I95" s="90">
        <v>0.3256880733944954</v>
      </c>
      <c r="J95" s="90">
        <v>5.5045871559633031E-2</v>
      </c>
      <c r="K95" s="90">
        <v>0.11926605504587157</v>
      </c>
    </row>
    <row r="96" spans="2:11">
      <c r="B96" s="73"/>
      <c r="D96" s="24" t="s">
        <v>53</v>
      </c>
      <c r="E96" s="90">
        <v>0.434</v>
      </c>
      <c r="F96" s="90">
        <v>5.6000000000000001E-2</v>
      </c>
      <c r="G96" s="90">
        <v>0.03</v>
      </c>
      <c r="H96" s="90">
        <v>5.8000000000000003E-2</v>
      </c>
      <c r="I96" s="90">
        <v>8.0000000000000002E-3</v>
      </c>
      <c r="J96" s="90">
        <v>0.17599999999999999</v>
      </c>
      <c r="K96" s="90">
        <v>0.23799999999999999</v>
      </c>
    </row>
    <row r="97" spans="2:11">
      <c r="B97" s="73"/>
      <c r="D97" s="24" t="s">
        <v>57</v>
      </c>
      <c r="E97" s="90">
        <v>0.60784313725490191</v>
      </c>
      <c r="F97" s="90">
        <v>1.9607843137254902E-2</v>
      </c>
      <c r="G97" s="90">
        <v>1.9607843137254902E-2</v>
      </c>
      <c r="H97" s="90">
        <v>0.21568627450980393</v>
      </c>
      <c r="I97" s="90">
        <v>0</v>
      </c>
      <c r="J97" s="90">
        <v>3.9215686274509803E-2</v>
      </c>
      <c r="K97" s="90">
        <v>9.8039215686274508E-2</v>
      </c>
    </row>
    <row r="98" spans="2:11">
      <c r="B98" s="73"/>
      <c r="D98" s="24" t="s">
        <v>49</v>
      </c>
      <c r="E98" s="90">
        <v>0.48695652173913045</v>
      </c>
      <c r="F98" s="90">
        <v>4.5217391304347827E-2</v>
      </c>
      <c r="G98" s="90">
        <v>1.0434782608695653E-2</v>
      </c>
      <c r="H98" s="90">
        <v>8.1739130434782606E-2</v>
      </c>
      <c r="I98" s="90">
        <v>0.25043478260869567</v>
      </c>
      <c r="J98" s="90">
        <v>4.5217391304347827E-2</v>
      </c>
      <c r="K98" s="90">
        <v>0.08</v>
      </c>
    </row>
    <row r="99" spans="2:11">
      <c r="B99" s="73"/>
      <c r="D99" s="24" t="s">
        <v>48</v>
      </c>
      <c r="E99" s="90">
        <v>0.74632352941176472</v>
      </c>
      <c r="F99" s="90">
        <v>1.4705882352941176E-2</v>
      </c>
      <c r="G99" s="90">
        <v>3.6764705882352941E-3</v>
      </c>
      <c r="H99" s="90">
        <v>0.11029411764705882</v>
      </c>
      <c r="I99" s="90">
        <v>0</v>
      </c>
      <c r="J99" s="90">
        <v>1.8382352941176471E-2</v>
      </c>
      <c r="K99" s="90">
        <v>0.10661764705882353</v>
      </c>
    </row>
    <row r="100" spans="2:11">
      <c r="B100" s="73"/>
      <c r="D100" s="24" t="s">
        <v>9</v>
      </c>
      <c r="E100" s="90">
        <v>0.30635838150289019</v>
      </c>
      <c r="F100" s="90">
        <v>5.2023121387283239E-2</v>
      </c>
      <c r="G100" s="90">
        <v>2.3121387283236993E-2</v>
      </c>
      <c r="H100" s="90">
        <v>0.30057803468208094</v>
      </c>
      <c r="I100" s="90">
        <v>5.7803468208092483E-3</v>
      </c>
      <c r="J100" s="90">
        <v>0.12138728323699421</v>
      </c>
      <c r="K100" s="90">
        <v>0.19075144508670519</v>
      </c>
    </row>
    <row r="101" spans="2:11">
      <c r="B101" s="73"/>
      <c r="D101" s="24" t="s">
        <v>56</v>
      </c>
      <c r="E101" s="90">
        <v>0.62694300518134716</v>
      </c>
      <c r="F101" s="90">
        <v>0</v>
      </c>
      <c r="G101" s="90">
        <v>3.1088082901554404E-2</v>
      </c>
      <c r="H101" s="90">
        <v>2.5906735751295335E-2</v>
      </c>
      <c r="I101" s="90">
        <v>2.072538860103627E-2</v>
      </c>
      <c r="J101" s="90">
        <v>2.072538860103627E-2</v>
      </c>
      <c r="K101" s="90">
        <v>0.27461139896373055</v>
      </c>
    </row>
    <row r="102" spans="2:11">
      <c r="B102" s="73"/>
      <c r="D102" s="24" t="s">
        <v>47</v>
      </c>
      <c r="E102" s="90">
        <v>0.42933810375670839</v>
      </c>
      <c r="F102" s="90">
        <v>4.4722719141323794E-2</v>
      </c>
      <c r="G102" s="90">
        <v>3.5778175313059032E-2</v>
      </c>
      <c r="H102" s="90">
        <v>0.16994633273703041</v>
      </c>
      <c r="I102" s="90">
        <v>8.9445438282647581E-3</v>
      </c>
      <c r="J102" s="90">
        <v>8.5867620751341675E-2</v>
      </c>
      <c r="K102" s="90">
        <v>0.22540250447227192</v>
      </c>
    </row>
    <row r="103" spans="2:11">
      <c r="B103" s="73"/>
      <c r="D103" s="24" t="s">
        <v>55</v>
      </c>
      <c r="E103" s="90">
        <v>0.45251396648044695</v>
      </c>
      <c r="F103" s="90">
        <v>3.3519553072625698E-2</v>
      </c>
      <c r="G103" s="90">
        <v>2.23463687150838E-2</v>
      </c>
      <c r="H103" s="90">
        <v>1.6759776536312849E-2</v>
      </c>
      <c r="I103" s="90">
        <v>0.29050279329608941</v>
      </c>
      <c r="J103" s="90">
        <v>5.5865921787709494E-2</v>
      </c>
      <c r="K103" s="90">
        <v>0.12849162011173185</v>
      </c>
    </row>
    <row r="104" spans="2:11">
      <c r="B104" s="73"/>
      <c r="D104" s="24" t="s">
        <v>46</v>
      </c>
      <c r="E104" s="90">
        <v>0.48878923766816146</v>
      </c>
      <c r="F104" s="90">
        <v>4.4843049327354259E-3</v>
      </c>
      <c r="G104" s="90">
        <v>1.7937219730941704E-2</v>
      </c>
      <c r="H104" s="90">
        <v>0.17488789237668162</v>
      </c>
      <c r="I104" s="90">
        <v>4.4843049327354259E-3</v>
      </c>
      <c r="J104" s="90">
        <v>2.6905829596412557E-2</v>
      </c>
      <c r="K104" s="90">
        <v>0.28251121076233182</v>
      </c>
    </row>
    <row r="105" spans="2:11">
      <c r="B105" s="73"/>
      <c r="D105" s="24" t="s">
        <v>58</v>
      </c>
      <c r="E105" s="90">
        <v>0.40579710144927539</v>
      </c>
      <c r="F105" s="90">
        <v>1.4492753623188406E-2</v>
      </c>
      <c r="G105" s="90">
        <v>0</v>
      </c>
      <c r="H105" s="90">
        <v>0.10144927536231885</v>
      </c>
      <c r="I105" s="90">
        <v>0.20289855072463769</v>
      </c>
      <c r="J105" s="90">
        <v>0</v>
      </c>
      <c r="K105" s="90">
        <v>0.27536231884057971</v>
      </c>
    </row>
    <row r="106" spans="2:11">
      <c r="B106" s="73"/>
      <c r="D106" s="53" t="s">
        <v>16</v>
      </c>
      <c r="E106" s="64">
        <f t="shared" ref="E106:K106" si="0">+SUM(E91:E105)/(SUM($E$91:$K$105))</f>
        <v>0.43347593094028597</v>
      </c>
      <c r="F106" s="64">
        <f t="shared" si="0"/>
        <v>5.3691497959532861E-2</v>
      </c>
      <c r="G106" s="64">
        <f t="shared" si="0"/>
        <v>2.0706679598682543E-2</v>
      </c>
      <c r="H106" s="64">
        <f t="shared" si="0"/>
        <v>0.15829900401816507</v>
      </c>
      <c r="I106" s="64">
        <f t="shared" si="0"/>
        <v>9.5768247446116034E-2</v>
      </c>
      <c r="J106" s="64">
        <f t="shared" si="0"/>
        <v>4.6983984952093126E-2</v>
      </c>
      <c r="K106" s="64">
        <f t="shared" si="0"/>
        <v>0.19107465508512433</v>
      </c>
    </row>
    <row r="107" spans="2:11">
      <c r="B107" s="74"/>
    </row>
    <row r="108" spans="2:11">
      <c r="B108" s="73"/>
    </row>
    <row r="109" spans="2:11">
      <c r="B109" s="73"/>
    </row>
    <row r="110" spans="2:11"/>
    <row r="111" spans="2:11"/>
    <row r="112" spans="2:11"/>
    <row r="113"/>
    <row r="114"/>
    <row r="115"/>
    <row r="116"/>
    <row r="117"/>
    <row r="118"/>
    <row r="119"/>
  </sheetData>
  <phoneticPr fontId="0" type="noConversion"/>
  <pageMargins left="0.11811023622047245" right="0.08" top="0.11811023622047245" bottom="0.15748031496062992" header="7.874015748031496E-2" footer="0.11811023622047245"/>
  <pageSetup paperSize="9" scale="76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343"/>
  <sheetViews>
    <sheetView showGridLines="0" topLeftCell="B1" zoomScaleNormal="100" workbookViewId="0">
      <pane ySplit="5" topLeftCell="A6" activePane="bottomLeft" state="frozen"/>
      <selection pane="bottomLeft" activeCell="I321" sqref="I321"/>
    </sheetView>
  </sheetViews>
  <sheetFormatPr defaultColWidth="0" defaultRowHeight="15" zeroHeight="1"/>
  <cols>
    <col min="1" max="1" width="1.83203125" style="28" customWidth="1"/>
    <col min="2" max="2" width="10.6640625" style="52" customWidth="1"/>
    <col min="3" max="3" width="2.83203125" style="29" customWidth="1"/>
    <col min="4" max="4" width="17.6640625" style="42" customWidth="1"/>
    <col min="5" max="8" width="16.5" style="33" customWidth="1"/>
    <col min="9" max="9" width="15" style="33" customWidth="1"/>
    <col min="10" max="24" width="9.33203125" style="28" customWidth="1"/>
    <col min="25" max="26" width="9.33203125" style="28" hidden="1" customWidth="1"/>
    <col min="27" max="16384" width="9.33203125" style="28" hidden="1"/>
  </cols>
  <sheetData>
    <row r="1" spans="2:9" s="11" customFormat="1" ht="12.75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111</v>
      </c>
      <c r="E4" s="13"/>
      <c r="F4" s="13"/>
      <c r="G4" s="13"/>
      <c r="H4" s="13"/>
      <c r="I4" s="13"/>
    </row>
    <row r="5" spans="2:9" s="11" customFormat="1" ht="12.75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100</v>
      </c>
    </row>
    <row r="8" spans="2:9">
      <c r="B8" s="73"/>
      <c r="D8" s="26"/>
    </row>
    <row r="9" spans="2:9">
      <c r="B9" s="73"/>
      <c r="D9" s="21" t="s">
        <v>0</v>
      </c>
      <c r="E9" s="40" t="str">
        <f>+'2. Victorian water industry'!$E$9</f>
        <v>2019-20</v>
      </c>
      <c r="F9" s="40" t="str">
        <f>+'2. Victorian water industry'!$F$9</f>
        <v>2020-21</v>
      </c>
      <c r="G9" s="40" t="str">
        <f>+'2. Victorian water industry'!$G$9</f>
        <v>2021-22</v>
      </c>
      <c r="H9" s="40" t="str">
        <f>+'2. Victorian water industry'!$H$9</f>
        <v>2022-23</v>
      </c>
      <c r="I9" s="40" t="str">
        <f>+'2. Victorian water industry'!$I$9</f>
        <v>2023-24</v>
      </c>
    </row>
    <row r="10" spans="2:9">
      <c r="B10" s="73"/>
      <c r="D10" s="24" t="s">
        <v>50</v>
      </c>
      <c r="E10" s="62">
        <v>60.347389931265099</v>
      </c>
      <c r="F10" s="62">
        <v>54.871559633027523</v>
      </c>
      <c r="G10" s="62">
        <v>54.049471124470138</v>
      </c>
      <c r="H10" s="62">
        <v>50.603427683767116</v>
      </c>
      <c r="I10" s="62">
        <v>53.629210503050125</v>
      </c>
    </row>
    <row r="11" spans="2:9">
      <c r="B11" s="73"/>
      <c r="D11" s="24" t="s">
        <v>9</v>
      </c>
      <c r="E11" s="62">
        <v>38.827258320126781</v>
      </c>
      <c r="F11" s="62">
        <v>33.23262839879154</v>
      </c>
      <c r="G11" s="62">
        <v>33.957929499605136</v>
      </c>
      <c r="H11" s="62">
        <v>38.645276292335119</v>
      </c>
      <c r="I11" s="62">
        <v>34.749303621169915</v>
      </c>
    </row>
    <row r="12" spans="2:9">
      <c r="B12" s="73"/>
      <c r="D12" s="24" t="s">
        <v>52</v>
      </c>
      <c r="E12" s="62">
        <v>33.919308357348704</v>
      </c>
      <c r="F12" s="62">
        <v>28.649220536428693</v>
      </c>
      <c r="G12" s="62">
        <v>29.813036887316827</v>
      </c>
      <c r="H12" s="62">
        <v>32.568003688335637</v>
      </c>
      <c r="I12" s="62">
        <v>33.057023137183457</v>
      </c>
    </row>
    <row r="13" spans="2:9">
      <c r="B13" s="73"/>
      <c r="D13" s="24" t="s">
        <v>140</v>
      </c>
      <c r="E13" s="62">
        <v>36.443829543360209</v>
      </c>
      <c r="F13" s="62">
        <v>25.766016713091922</v>
      </c>
      <c r="G13" s="62">
        <v>26.563802074006155</v>
      </c>
      <c r="H13" s="62">
        <v>25.925796575047443</v>
      </c>
      <c r="I13" s="62">
        <v>28.869519071911864</v>
      </c>
    </row>
    <row r="14" spans="2:9">
      <c r="B14" s="73"/>
      <c r="D14" s="24" t="s">
        <v>58</v>
      </c>
      <c r="E14" s="62">
        <v>16.424116424116427</v>
      </c>
      <c r="F14" s="62">
        <v>17.326732673267326</v>
      </c>
      <c r="G14" s="62">
        <v>29.201551970594245</v>
      </c>
      <c r="H14" s="62">
        <v>26.122448979591837</v>
      </c>
      <c r="I14" s="62">
        <v>26.235509456985966</v>
      </c>
    </row>
    <row r="15" spans="2:9">
      <c r="B15" s="73"/>
      <c r="D15" s="24" t="s">
        <v>47</v>
      </c>
      <c r="E15" s="62">
        <v>26.605050736616025</v>
      </c>
      <c r="F15" s="62">
        <v>22.276769450366999</v>
      </c>
      <c r="G15" s="62">
        <v>23.560751812934733</v>
      </c>
      <c r="H15" s="62">
        <v>20.792079207920793</v>
      </c>
      <c r="I15" s="62">
        <v>24.541681209349221</v>
      </c>
    </row>
    <row r="16" spans="2:9">
      <c r="B16" s="73"/>
      <c r="D16" s="24" t="s">
        <v>49</v>
      </c>
      <c r="E16" s="62">
        <v>22.796492847254271</v>
      </c>
      <c r="F16" s="62">
        <v>24.726277372262771</v>
      </c>
      <c r="G16" s="62">
        <v>23.007048399492938</v>
      </c>
      <c r="H16" s="62">
        <v>21.943573667711597</v>
      </c>
      <c r="I16" s="62">
        <v>23.763046954628102</v>
      </c>
    </row>
    <row r="17" spans="2:9">
      <c r="B17" s="73"/>
      <c r="D17" s="24" t="s">
        <v>55</v>
      </c>
      <c r="E17" s="62">
        <v>22.446236559139784</v>
      </c>
      <c r="F17" s="62">
        <v>18.566539713387659</v>
      </c>
      <c r="G17" s="62">
        <v>24.520547945205479</v>
      </c>
      <c r="H17" s="62">
        <v>21.31367292225201</v>
      </c>
      <c r="I17" s="62">
        <v>22.73936170212766</v>
      </c>
    </row>
    <row r="18" spans="2:9">
      <c r="B18" s="73"/>
      <c r="D18" s="24" t="s">
        <v>56</v>
      </c>
      <c r="E18" s="62">
        <v>23.26530612244898</v>
      </c>
      <c r="F18" s="62">
        <v>22.01834862385321</v>
      </c>
      <c r="G18" s="62">
        <v>22.110552763819094</v>
      </c>
      <c r="H18" s="62">
        <v>21.157684630738522</v>
      </c>
      <c r="I18" s="62">
        <v>22.34359483614697</v>
      </c>
    </row>
    <row r="19" spans="2:9">
      <c r="B19" s="73"/>
      <c r="D19" s="24" t="s">
        <v>54</v>
      </c>
      <c r="E19" s="62">
        <v>25.056484410302758</v>
      </c>
      <c r="F19" s="62">
        <v>22.528940338379339</v>
      </c>
      <c r="G19" s="62">
        <v>24.441034633932485</v>
      </c>
      <c r="H19" s="62">
        <v>25.469458234405352</v>
      </c>
      <c r="I19" s="62">
        <v>21.099935801412368</v>
      </c>
    </row>
    <row r="20" spans="2:9">
      <c r="B20" s="73"/>
      <c r="D20" s="24" t="s">
        <v>57</v>
      </c>
      <c r="E20" s="62">
        <v>12.255756718247127</v>
      </c>
      <c r="F20" s="62">
        <v>13.052415210688594</v>
      </c>
      <c r="G20" s="62">
        <v>12.133468149646106</v>
      </c>
      <c r="H20" s="62">
        <v>13.944464653813508</v>
      </c>
      <c r="I20" s="62">
        <v>15.678050728979429</v>
      </c>
    </row>
    <row r="21" spans="2:9">
      <c r="B21" s="73"/>
      <c r="D21" s="24" t="s">
        <v>51</v>
      </c>
      <c r="E21" s="62">
        <v>13.828967642526965</v>
      </c>
      <c r="F21" s="62">
        <v>12.038095238095238</v>
      </c>
      <c r="G21" s="62">
        <v>13.617502829121086</v>
      </c>
      <c r="H21" s="62">
        <v>17.207913400522582</v>
      </c>
      <c r="I21" s="62">
        <v>13.187221396731054</v>
      </c>
    </row>
    <row r="22" spans="2:9">
      <c r="B22" s="73"/>
      <c r="D22" s="24" t="s">
        <v>53</v>
      </c>
      <c r="E22" s="62">
        <v>14.768297964486791</v>
      </c>
      <c r="F22" s="62">
        <v>10.200304717963727</v>
      </c>
      <c r="G22" s="62">
        <v>12.087921475495264</v>
      </c>
      <c r="H22" s="62">
        <v>11.86400461001322</v>
      </c>
      <c r="I22" s="62">
        <v>12.295252782061434</v>
      </c>
    </row>
    <row r="23" spans="2:9">
      <c r="B23" s="73"/>
      <c r="D23" s="24" t="s">
        <v>48</v>
      </c>
      <c r="E23" s="62">
        <v>18.09316120953579</v>
      </c>
      <c r="F23" s="62">
        <v>22.509225092250922</v>
      </c>
      <c r="G23" s="62">
        <v>21.253263707571804</v>
      </c>
      <c r="H23" s="62">
        <v>16.252587991718425</v>
      </c>
      <c r="I23" s="62">
        <v>12.096360840594567</v>
      </c>
    </row>
    <row r="24" spans="2:9">
      <c r="B24" s="73"/>
      <c r="D24" s="24" t="s">
        <v>46</v>
      </c>
      <c r="E24" s="62">
        <v>6.7676767676767673</v>
      </c>
      <c r="F24" s="62">
        <v>8.6936536328480205</v>
      </c>
      <c r="G24" s="62">
        <v>10.313901345291479</v>
      </c>
      <c r="H24" s="62">
        <v>10.316334526986143</v>
      </c>
      <c r="I24" s="62">
        <v>10.948689116411197</v>
      </c>
    </row>
    <row r="25" spans="2:9">
      <c r="B25" s="73"/>
      <c r="C25" s="4"/>
    </row>
    <row r="26" spans="2:9">
      <c r="B26" s="73"/>
    </row>
    <row r="27" spans="2:9">
      <c r="B27" s="73"/>
      <c r="D27" s="82" t="s">
        <v>101</v>
      </c>
      <c r="F27" s="41"/>
      <c r="G27" s="41"/>
      <c r="H27" s="41"/>
      <c r="I27" s="41"/>
    </row>
    <row r="28" spans="2:9">
      <c r="B28" s="73"/>
      <c r="D28" s="26"/>
      <c r="F28" s="41"/>
      <c r="G28" s="41"/>
      <c r="H28" s="41"/>
      <c r="I28" s="41"/>
    </row>
    <row r="29" spans="2:9">
      <c r="B29" s="73"/>
      <c r="D29" s="21" t="s">
        <v>0</v>
      </c>
      <c r="E29" s="40" t="str">
        <f>+'2. Victorian water industry'!$E$9</f>
        <v>2019-20</v>
      </c>
      <c r="F29" s="40" t="str">
        <f>+'2. Victorian water industry'!$F$9</f>
        <v>2020-21</v>
      </c>
      <c r="G29" s="40" t="str">
        <f>+'2. Victorian water industry'!$G$9</f>
        <v>2021-22</v>
      </c>
      <c r="H29" s="40" t="str">
        <f>+'2. Victorian water industry'!$H$9</f>
        <v>2022-23</v>
      </c>
      <c r="I29" s="40" t="str">
        <f>+'2. Victorian water industry'!$I$9</f>
        <v>2023-24</v>
      </c>
    </row>
    <row r="30" spans="2:9">
      <c r="B30" s="73"/>
      <c r="D30" s="24" t="s">
        <v>58</v>
      </c>
      <c r="E30" s="34">
        <v>0.13461984237366714</v>
      </c>
      <c r="F30" s="34">
        <v>0.23561069567187853</v>
      </c>
      <c r="G30" s="34">
        <v>0.62477271475012397</v>
      </c>
      <c r="H30" s="34">
        <v>0.4246605224409663</v>
      </c>
      <c r="I30" s="34">
        <v>0.42641226283631689</v>
      </c>
    </row>
    <row r="31" spans="2:9">
      <c r="B31" s="73"/>
      <c r="D31" s="24" t="s">
        <v>9</v>
      </c>
      <c r="E31" s="34">
        <v>0.44337326843878699</v>
      </c>
      <c r="F31" s="34">
        <v>0.2965964846903919</v>
      </c>
      <c r="G31" s="34">
        <v>0.32262155140418164</v>
      </c>
      <c r="H31" s="34">
        <v>0.33620822424149083</v>
      </c>
      <c r="I31" s="34">
        <v>0.38433454009940476</v>
      </c>
    </row>
    <row r="32" spans="2:9">
      <c r="B32" s="73"/>
      <c r="D32" s="24" t="s">
        <v>50</v>
      </c>
      <c r="E32" s="34">
        <v>0.32842971426393308</v>
      </c>
      <c r="F32" s="34">
        <v>0.26982497208243972</v>
      </c>
      <c r="G32" s="34">
        <v>0.28267949752218507</v>
      </c>
      <c r="H32" s="34">
        <v>0.23479622897338714</v>
      </c>
      <c r="I32" s="34">
        <v>0.32685342704929043</v>
      </c>
    </row>
    <row r="33" spans="2:12">
      <c r="B33" s="73"/>
      <c r="D33" s="24" t="s">
        <v>52</v>
      </c>
      <c r="E33" s="34">
        <v>0.23659951599023904</v>
      </c>
      <c r="F33" s="34">
        <v>0.19380878738298557</v>
      </c>
      <c r="G33" s="34">
        <v>0.19840348206067801</v>
      </c>
      <c r="H33" s="34">
        <v>0.21601340618883458</v>
      </c>
      <c r="I33" s="34">
        <v>0.2291026260057272</v>
      </c>
    </row>
    <row r="34" spans="2:12">
      <c r="B34" s="73"/>
      <c r="D34" s="24" t="s">
        <v>57</v>
      </c>
      <c r="E34" s="34">
        <v>0.18672284031413613</v>
      </c>
      <c r="F34" s="34">
        <v>0.15499416710245786</v>
      </c>
      <c r="G34" s="34">
        <v>0.14051123773345997</v>
      </c>
      <c r="H34" s="34">
        <v>0.16236941977385655</v>
      </c>
      <c r="I34" s="34">
        <v>0.1861874613959234</v>
      </c>
    </row>
    <row r="35" spans="2:12">
      <c r="B35" s="73"/>
      <c r="D35" s="24" t="s">
        <v>49</v>
      </c>
      <c r="E35" s="34">
        <v>0.17641009963453441</v>
      </c>
      <c r="F35" s="34">
        <v>0.20168112871905597</v>
      </c>
      <c r="G35" s="34">
        <v>0.16209856405594031</v>
      </c>
      <c r="H35" s="34">
        <v>0.14843646744733155</v>
      </c>
      <c r="I35" s="34">
        <v>0.18486076611321742</v>
      </c>
    </row>
    <row r="36" spans="2:12">
      <c r="B36" s="73"/>
      <c r="D36" s="24" t="s">
        <v>55</v>
      </c>
      <c r="E36" s="34">
        <v>0.2554876884901699</v>
      </c>
      <c r="F36" s="34">
        <v>0.16118436488198584</v>
      </c>
      <c r="G36" s="34">
        <v>0.20524337702814191</v>
      </c>
      <c r="H36" s="34">
        <v>0.13689829895041622</v>
      </c>
      <c r="I36" s="34">
        <v>0.17964312866150889</v>
      </c>
    </row>
    <row r="37" spans="2:12">
      <c r="B37" s="73"/>
      <c r="D37" s="24" t="s">
        <v>140</v>
      </c>
      <c r="E37" s="34">
        <v>0.15345143511687367</v>
      </c>
      <c r="F37" s="34">
        <v>0.1251603882641309</v>
      </c>
      <c r="G37" s="34">
        <v>0.15961148086104784</v>
      </c>
      <c r="H37" s="34">
        <v>0.12552569040266789</v>
      </c>
      <c r="I37" s="34">
        <v>0.15725761119301007</v>
      </c>
    </row>
    <row r="38" spans="2:12">
      <c r="B38" s="73"/>
      <c r="D38" s="24" t="s">
        <v>47</v>
      </c>
      <c r="E38" s="34">
        <v>0.17667482497580966</v>
      </c>
      <c r="F38" s="34">
        <v>0.12665687568552358</v>
      </c>
      <c r="G38" s="34">
        <v>0.14907275320970043</v>
      </c>
      <c r="H38" s="34">
        <v>0.14980189242487291</v>
      </c>
      <c r="I38" s="34">
        <v>0.14979591109209847</v>
      </c>
    </row>
    <row r="39" spans="2:12">
      <c r="B39" s="73"/>
      <c r="D39" s="24" t="s">
        <v>56</v>
      </c>
      <c r="E39" s="34">
        <v>0.1599195593249978</v>
      </c>
      <c r="F39" s="34">
        <v>0.14906278748850046</v>
      </c>
      <c r="G39" s="34">
        <v>0.1440391231412243</v>
      </c>
      <c r="H39" s="34">
        <v>0.12454305874351781</v>
      </c>
      <c r="I39" s="34">
        <v>0.14699833788770883</v>
      </c>
    </row>
    <row r="40" spans="2:12">
      <c r="B40" s="73"/>
      <c r="D40" s="24" t="s">
        <v>46</v>
      </c>
      <c r="E40" s="34">
        <v>5.7977662087471044E-2</v>
      </c>
      <c r="F40" s="34">
        <v>8.6632764257173991E-2</v>
      </c>
      <c r="G40" s="34">
        <v>9.5333453334533358E-2</v>
      </c>
      <c r="H40" s="34">
        <v>0.14215948621889216</v>
      </c>
      <c r="I40" s="34">
        <v>0.14553575376995534</v>
      </c>
    </row>
    <row r="41" spans="2:12">
      <c r="B41" s="73"/>
      <c r="D41" s="24" t="s">
        <v>54</v>
      </c>
      <c r="E41" s="34">
        <v>0.20941593688933924</v>
      </c>
      <c r="F41" s="34">
        <v>0.16712442682376916</v>
      </c>
      <c r="G41" s="34">
        <v>0.13784804396284475</v>
      </c>
      <c r="H41" s="34">
        <v>0.15404610515111622</v>
      </c>
      <c r="I41" s="34">
        <v>0.11691339829744177</v>
      </c>
    </row>
    <row r="42" spans="2:12">
      <c r="B42" s="73"/>
      <c r="D42" s="24" t="s">
        <v>51</v>
      </c>
      <c r="E42" s="34">
        <v>9.7021960958296363E-2</v>
      </c>
      <c r="F42" s="34">
        <v>9.5674033446254775E-2</v>
      </c>
      <c r="G42" s="34">
        <v>0.11131339061190276</v>
      </c>
      <c r="H42" s="34">
        <v>0.12439077430826501</v>
      </c>
      <c r="I42" s="34">
        <v>9.1245236508156108E-2</v>
      </c>
    </row>
    <row r="43" spans="2:12">
      <c r="B43" s="73"/>
      <c r="D43" s="24" t="s">
        <v>53</v>
      </c>
      <c r="E43" s="34">
        <v>0.18430297648920974</v>
      </c>
      <c r="F43" s="34">
        <v>7.9675783670321049E-2</v>
      </c>
      <c r="G43" s="34">
        <v>8.7844841582056368E-2</v>
      </c>
      <c r="H43" s="34">
        <v>0.12466456439745255</v>
      </c>
      <c r="I43" s="34">
        <v>9.0753193939171237E-2</v>
      </c>
    </row>
    <row r="44" spans="2:12">
      <c r="B44" s="73"/>
      <c r="D44" s="24" t="s">
        <v>48</v>
      </c>
      <c r="E44" s="34">
        <v>0.11048623898870252</v>
      </c>
      <c r="F44" s="34">
        <v>0.1221430086301124</v>
      </c>
      <c r="G44" s="34">
        <v>0.14503228293341042</v>
      </c>
      <c r="H44" s="34">
        <v>9.9445412771351605E-2</v>
      </c>
      <c r="I44" s="34">
        <v>8.2965329324438591E-2</v>
      </c>
    </row>
    <row r="45" spans="2:12">
      <c r="B45" s="73"/>
    </row>
    <row r="46" spans="2:12">
      <c r="B46" s="73"/>
      <c r="D46" s="22"/>
    </row>
    <row r="47" spans="2:12" ht="15" customHeight="1">
      <c r="B47" s="101"/>
      <c r="D47" s="82" t="s">
        <v>18</v>
      </c>
      <c r="E47" s="2"/>
      <c r="F47" s="2"/>
      <c r="G47" s="2"/>
      <c r="H47" s="2"/>
      <c r="I47" s="2"/>
      <c r="J47" s="1"/>
      <c r="K47" s="1"/>
      <c r="L47" s="1"/>
    </row>
    <row r="48" spans="2:12">
      <c r="B48" s="101"/>
      <c r="D48" s="26"/>
      <c r="E48" s="2"/>
    </row>
    <row r="49" spans="2:9">
      <c r="B49" s="75"/>
      <c r="D49" s="21" t="s">
        <v>0</v>
      </c>
      <c r="E49" s="40" t="str">
        <f>+'2. Victorian water industry'!$E$9</f>
        <v>2019-20</v>
      </c>
      <c r="F49" s="40" t="str">
        <f>+'2. Victorian water industry'!$F$9</f>
        <v>2020-21</v>
      </c>
      <c r="G49" s="40" t="str">
        <f>+'2. Victorian water industry'!$G$9</f>
        <v>2021-22</v>
      </c>
      <c r="H49" s="40" t="str">
        <f>+'2. Victorian water industry'!$H$9</f>
        <v>2022-23</v>
      </c>
      <c r="I49" s="40" t="str">
        <f>+'2. Victorian water industry'!$I$9</f>
        <v>2023-24</v>
      </c>
    </row>
    <row r="50" spans="2:9">
      <c r="B50" s="73"/>
      <c r="D50" s="24" t="s">
        <v>49</v>
      </c>
      <c r="E50" s="71">
        <v>1.5160568625543682E-2</v>
      </c>
      <c r="F50" s="71">
        <v>7.0477044037967982E-3</v>
      </c>
      <c r="G50" s="71">
        <v>3.9441666443832393E-3</v>
      </c>
      <c r="H50" s="71">
        <v>7.5467209431418674E-3</v>
      </c>
      <c r="I50" s="71">
        <v>6.2884037129036473E-3</v>
      </c>
    </row>
    <row r="51" spans="2:9">
      <c r="B51" s="73"/>
      <c r="D51" s="24" t="s">
        <v>51</v>
      </c>
      <c r="E51" s="71">
        <v>8.9008429458740015E-3</v>
      </c>
      <c r="F51" s="71">
        <v>1.1735763832876271E-2</v>
      </c>
      <c r="G51" s="71">
        <v>1.3005553227158424E-2</v>
      </c>
      <c r="H51" s="71">
        <v>9.1975490258785E-3</v>
      </c>
      <c r="I51" s="71">
        <v>6.2003999446617452E-3</v>
      </c>
    </row>
    <row r="52" spans="2:9">
      <c r="B52" s="73"/>
      <c r="D52" s="24" t="s">
        <v>52</v>
      </c>
      <c r="E52" s="71">
        <v>1.0398134619315472E-2</v>
      </c>
      <c r="F52" s="71">
        <v>1.4621980162020954E-2</v>
      </c>
      <c r="G52" s="71">
        <v>8.3770495630834715E-3</v>
      </c>
      <c r="H52" s="71">
        <v>7.1180941078538085E-3</v>
      </c>
      <c r="I52" s="71">
        <v>5.7977215468239815E-3</v>
      </c>
    </row>
    <row r="53" spans="2:9">
      <c r="B53" s="73"/>
      <c r="D53" s="24" t="s">
        <v>56</v>
      </c>
      <c r="E53" s="71">
        <v>3.6722916848823993E-3</v>
      </c>
      <c r="F53" s="71">
        <v>1.6961821527138915E-3</v>
      </c>
      <c r="G53" s="71">
        <v>2.2461687185465298E-3</v>
      </c>
      <c r="H53" s="71">
        <v>2.2386579387344498E-3</v>
      </c>
      <c r="I53" s="71">
        <v>3.7749668986111502E-3</v>
      </c>
    </row>
    <row r="54" spans="2:9">
      <c r="B54" s="73"/>
      <c r="D54" s="24" t="s">
        <v>54</v>
      </c>
      <c r="E54" s="71">
        <v>4.8852862415864513E-3</v>
      </c>
      <c r="F54" s="71">
        <v>3.9119460760486998E-3</v>
      </c>
      <c r="G54" s="71">
        <v>1.8680770839660536E-3</v>
      </c>
      <c r="H54" s="71">
        <v>5.9045965099016832E-3</v>
      </c>
      <c r="I54" s="71">
        <v>1.9247266888101889E-3</v>
      </c>
    </row>
    <row r="55" spans="2:9">
      <c r="B55" s="73"/>
      <c r="D55" s="24" t="s">
        <v>9</v>
      </c>
      <c r="E55" s="71">
        <v>2.1153126169973793E-2</v>
      </c>
      <c r="F55" s="71">
        <v>4.22334016520713E-3</v>
      </c>
      <c r="G55" s="71">
        <v>7.4229865149078316E-4</v>
      </c>
      <c r="H55" s="71">
        <v>2.1253657785307253E-3</v>
      </c>
      <c r="I55" s="71">
        <v>1.7487881205129779E-3</v>
      </c>
    </row>
    <row r="56" spans="2:9">
      <c r="B56" s="73"/>
      <c r="D56" s="24" t="s">
        <v>55</v>
      </c>
      <c r="E56" s="71">
        <v>8.4462683718266839E-3</v>
      </c>
      <c r="F56" s="71">
        <v>5.3024259771948757E-3</v>
      </c>
      <c r="G56" s="71">
        <v>9.808415070125585E-3</v>
      </c>
      <c r="H56" s="71">
        <v>2.3977560622511765E-3</v>
      </c>
      <c r="I56" s="71">
        <v>1.7441080452573678E-3</v>
      </c>
    </row>
    <row r="57" spans="2:9">
      <c r="B57" s="73"/>
      <c r="D57" s="24" t="s">
        <v>47</v>
      </c>
      <c r="E57" s="71">
        <v>2.2767374352552793E-3</v>
      </c>
      <c r="F57" s="71">
        <v>2.044951757728988E-4</v>
      </c>
      <c r="G57" s="71">
        <v>1.8288891327407734E-5</v>
      </c>
      <c r="H57" s="71">
        <v>3.6184031986684275E-5</v>
      </c>
      <c r="I57" s="71">
        <v>1.1942320375024509E-3</v>
      </c>
    </row>
    <row r="58" spans="2:9">
      <c r="B58" s="73"/>
      <c r="D58" s="24" t="s">
        <v>50</v>
      </c>
      <c r="E58" s="71">
        <v>3.085110944877763E-4</v>
      </c>
      <c r="F58" s="71">
        <v>2.0091298598748733E-4</v>
      </c>
      <c r="G58" s="71">
        <v>0</v>
      </c>
      <c r="H58" s="71">
        <v>5.9036040422056507E-4</v>
      </c>
      <c r="I58" s="71">
        <v>4.1970721224873531E-4</v>
      </c>
    </row>
    <row r="59" spans="2:9">
      <c r="B59" s="73"/>
      <c r="D59" s="24" t="s">
        <v>140</v>
      </c>
      <c r="E59" s="71">
        <v>9.7060182665836424E-4</v>
      </c>
      <c r="F59" s="71">
        <v>7.9700299391426382E-4</v>
      </c>
      <c r="G59" s="71">
        <v>3.3135247033307618E-4</v>
      </c>
      <c r="H59" s="71">
        <v>4.5807553048232756E-4</v>
      </c>
      <c r="I59" s="71">
        <v>6.9671294001776623E-5</v>
      </c>
    </row>
    <row r="60" spans="2:9">
      <c r="B60" s="73"/>
      <c r="D60" s="24" t="s">
        <v>48</v>
      </c>
      <c r="E60" s="71">
        <v>1.0949086746628179E-3</v>
      </c>
      <c r="F60" s="71">
        <v>8.6464264156484009E-4</v>
      </c>
      <c r="G60" s="71">
        <v>3.212232180141981E-5</v>
      </c>
      <c r="H60" s="71">
        <v>3.1690698779908097E-4</v>
      </c>
      <c r="I60" s="71">
        <v>1.5659745059350435E-5</v>
      </c>
    </row>
    <row r="61" spans="2:9">
      <c r="B61" s="73"/>
      <c r="D61" s="24" t="s">
        <v>53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2:9">
      <c r="B62" s="73"/>
      <c r="D62" s="24" t="s">
        <v>57</v>
      </c>
      <c r="E62" s="71">
        <v>2.8632198952879579E-4</v>
      </c>
      <c r="F62" s="71">
        <v>1.2068063880284806E-4</v>
      </c>
      <c r="G62" s="71">
        <v>7.9138968027856916E-5</v>
      </c>
      <c r="H62" s="71">
        <v>0</v>
      </c>
      <c r="I62" s="71">
        <v>0</v>
      </c>
    </row>
    <row r="63" spans="2:9">
      <c r="B63" s="73"/>
      <c r="D63" s="24" t="s">
        <v>46</v>
      </c>
      <c r="E63" s="71">
        <v>9.8617067632961034E-4</v>
      </c>
      <c r="F63" s="71">
        <v>6.9242644387940431E-3</v>
      </c>
      <c r="G63" s="71">
        <v>6.7500675006750067E-5</v>
      </c>
      <c r="H63" s="71">
        <v>2.2299527250022299E-5</v>
      </c>
      <c r="I63" s="71">
        <v>0</v>
      </c>
    </row>
    <row r="64" spans="2:9">
      <c r="B64" s="73"/>
      <c r="D64" s="24" t="s">
        <v>58</v>
      </c>
      <c r="E64" s="71">
        <v>0</v>
      </c>
      <c r="F64" s="71">
        <v>0</v>
      </c>
      <c r="G64" s="71">
        <v>0</v>
      </c>
      <c r="H64" s="71">
        <v>3.3266074057915688E-3</v>
      </c>
      <c r="I64" s="71">
        <v>0</v>
      </c>
    </row>
    <row r="65" spans="2:10">
      <c r="B65" s="73"/>
    </row>
    <row r="66" spans="2:10">
      <c r="B66" s="73"/>
    </row>
    <row r="67" spans="2:10">
      <c r="B67" s="73"/>
      <c r="D67" s="82" t="s">
        <v>20</v>
      </c>
      <c r="G67" s="2"/>
      <c r="H67" s="2"/>
      <c r="I67" s="2"/>
      <c r="J67" s="1"/>
    </row>
    <row r="68" spans="2:10">
      <c r="B68" s="73"/>
      <c r="D68" s="26"/>
    </row>
    <row r="69" spans="2:10">
      <c r="B69" s="73"/>
      <c r="D69" s="21" t="s">
        <v>0</v>
      </c>
      <c r="E69" s="40" t="str">
        <f>+'2. Victorian water industry'!$E$9</f>
        <v>2019-20</v>
      </c>
      <c r="F69" s="40" t="str">
        <f>+'2. Victorian water industry'!$F$9</f>
        <v>2020-21</v>
      </c>
      <c r="G69" s="40" t="str">
        <f>+'2. Victorian water industry'!$G$9</f>
        <v>2021-22</v>
      </c>
      <c r="H69" s="40" t="str">
        <f>+'2. Victorian water industry'!$H$9</f>
        <v>2022-23</v>
      </c>
      <c r="I69" s="40" t="str">
        <f>+'2. Victorian water industry'!$I$9</f>
        <v>2023-24</v>
      </c>
    </row>
    <row r="70" spans="2:10">
      <c r="B70" s="73"/>
      <c r="D70" s="24" t="s">
        <v>53</v>
      </c>
      <c r="E70" s="62" t="e">
        <v>#N/A</v>
      </c>
      <c r="F70" s="62" t="e">
        <v>#N/A</v>
      </c>
      <c r="G70" s="62" t="e">
        <v>#VALUE!</v>
      </c>
      <c r="H70" s="62">
        <v>283</v>
      </c>
      <c r="I70" s="62">
        <v>240</v>
      </c>
    </row>
    <row r="71" spans="2:10">
      <c r="B71" s="73"/>
      <c r="D71" s="24" t="s">
        <v>57</v>
      </c>
      <c r="E71" s="62">
        <v>158.24605334784977</v>
      </c>
      <c r="F71" s="62">
        <v>176.2312961011591</v>
      </c>
      <c r="G71" s="62">
        <v>170.10703043022036</v>
      </c>
      <c r="H71" s="62">
        <v>180.15703634669151</v>
      </c>
      <c r="I71" s="62">
        <v>200.08956485002113</v>
      </c>
    </row>
    <row r="72" spans="2:10">
      <c r="B72" s="73"/>
      <c r="D72" s="24" t="s">
        <v>49</v>
      </c>
      <c r="E72" s="62">
        <v>189.16876363026338</v>
      </c>
      <c r="F72" s="62">
        <v>166.4484699769053</v>
      </c>
      <c r="G72" s="62">
        <v>170.65917230401911</v>
      </c>
      <c r="H72" s="62">
        <v>153.52273279844397</v>
      </c>
      <c r="I72" s="62">
        <v>179.50693210095983</v>
      </c>
    </row>
    <row r="73" spans="2:10">
      <c r="B73" s="73"/>
      <c r="D73" s="24" t="s">
        <v>51</v>
      </c>
      <c r="E73" s="62">
        <v>136.5024805102764</v>
      </c>
      <c r="F73" s="62">
        <v>209.03171953255426</v>
      </c>
      <c r="G73" s="62">
        <v>181.04135338345864</v>
      </c>
      <c r="H73" s="62">
        <v>206.95285087719299</v>
      </c>
      <c r="I73" s="62">
        <v>176.67417417417417</v>
      </c>
    </row>
    <row r="74" spans="2:10">
      <c r="B74" s="73"/>
      <c r="D74" s="24" t="s">
        <v>9</v>
      </c>
      <c r="E74" s="62">
        <v>245.8314543404735</v>
      </c>
      <c r="F74" s="62">
        <v>153.1657458563536</v>
      </c>
      <c r="G74" s="62">
        <v>193.65973072215422</v>
      </c>
      <c r="H74" s="62">
        <v>204.21512309495895</v>
      </c>
      <c r="I74" s="62">
        <v>176.11630929174788</v>
      </c>
    </row>
    <row r="75" spans="2:10">
      <c r="B75" s="73"/>
      <c r="D75" s="24" t="s">
        <v>46</v>
      </c>
      <c r="E75" s="62">
        <v>141.11715481171549</v>
      </c>
      <c r="F75" s="62">
        <v>178.44505747126436</v>
      </c>
      <c r="G75" s="62">
        <v>154.36135057471265</v>
      </c>
      <c r="H75" s="62">
        <v>115.84639358860196</v>
      </c>
      <c r="I75" s="62">
        <v>159.4577938891766</v>
      </c>
    </row>
    <row r="76" spans="2:10">
      <c r="B76" s="73"/>
      <c r="D76" s="24" t="s">
        <v>54</v>
      </c>
      <c r="E76" s="62">
        <v>4.3979173078896068</v>
      </c>
      <c r="F76" s="62">
        <v>5.0419982857842536</v>
      </c>
      <c r="G76" s="62">
        <v>109.15929203539822</v>
      </c>
      <c r="H76" s="62">
        <v>126.57020561033403</v>
      </c>
      <c r="I76" s="62">
        <v>155.56477934441665</v>
      </c>
    </row>
    <row r="77" spans="2:10">
      <c r="B77" s="73"/>
      <c r="D77" s="24" t="s">
        <v>52</v>
      </c>
      <c r="E77" s="62">
        <v>129.93467617247896</v>
      </c>
      <c r="F77" s="62">
        <v>148.85974613547819</v>
      </c>
      <c r="G77" s="62">
        <v>133.98292442362225</v>
      </c>
      <c r="H77" s="62">
        <v>139.72873594181425</v>
      </c>
      <c r="I77" s="62">
        <v>140.90098834112564</v>
      </c>
    </row>
    <row r="78" spans="2:10">
      <c r="B78" s="73"/>
      <c r="D78" s="24" t="s">
        <v>47</v>
      </c>
      <c r="E78" s="62">
        <v>79.708931050439617</v>
      </c>
      <c r="F78" s="62">
        <v>89.880736809241341</v>
      </c>
      <c r="G78" s="62">
        <v>90.748806832454164</v>
      </c>
      <c r="H78" s="62">
        <v>98.22869147659064</v>
      </c>
      <c r="I78" s="62">
        <v>140.78397062000431</v>
      </c>
    </row>
    <row r="79" spans="2:10">
      <c r="B79" s="73"/>
      <c r="D79" s="24" t="s">
        <v>140</v>
      </c>
      <c r="E79" s="62">
        <v>148.40858578708946</v>
      </c>
      <c r="F79" s="62">
        <v>148.58040027605244</v>
      </c>
      <c r="G79" s="62">
        <v>126.91306888928418</v>
      </c>
      <c r="H79" s="62">
        <v>146.25469074385992</v>
      </c>
      <c r="I79" s="62">
        <v>139.7968196819682</v>
      </c>
    </row>
    <row r="80" spans="2:10">
      <c r="B80" s="73"/>
      <c r="D80" s="24" t="s">
        <v>50</v>
      </c>
      <c r="E80" s="62">
        <v>117.70043626689488</v>
      </c>
      <c r="F80" s="62">
        <v>112.87642223311013</v>
      </c>
      <c r="G80" s="62">
        <v>109.57456708294011</v>
      </c>
      <c r="H80" s="62">
        <v>122.26606362613435</v>
      </c>
      <c r="I80" s="62">
        <v>136.81317943900149</v>
      </c>
    </row>
    <row r="81" spans="2:9">
      <c r="B81" s="73"/>
      <c r="D81" s="24" t="s">
        <v>55</v>
      </c>
      <c r="E81" s="62">
        <v>129.38441363806669</v>
      </c>
      <c r="F81" s="62">
        <v>119.47928436911488</v>
      </c>
      <c r="G81" s="62">
        <v>145.22328854766474</v>
      </c>
      <c r="H81" s="62">
        <v>138.31467345207804</v>
      </c>
      <c r="I81" s="62">
        <v>135.71329046087888</v>
      </c>
    </row>
    <row r="82" spans="2:9">
      <c r="B82" s="73"/>
      <c r="D82" s="24" t="s">
        <v>48</v>
      </c>
      <c r="E82" s="62">
        <v>96.581265977548071</v>
      </c>
      <c r="F82" s="62">
        <v>77.732090643274859</v>
      </c>
      <c r="G82" s="62">
        <v>79.641048824593128</v>
      </c>
      <c r="H82" s="62">
        <v>88.022349025202089</v>
      </c>
      <c r="I82" s="62">
        <v>65.983183856502237</v>
      </c>
    </row>
    <row r="83" spans="2:9">
      <c r="B83" s="73"/>
      <c r="D83" s="24" t="s">
        <v>56</v>
      </c>
      <c r="E83" s="62">
        <v>84.737980769230774</v>
      </c>
      <c r="F83" s="62">
        <v>79.44816272965879</v>
      </c>
      <c r="G83" s="62">
        <v>65.92675324675325</v>
      </c>
      <c r="H83" s="62">
        <v>54.647887323943664</v>
      </c>
      <c r="I83" s="62">
        <v>63.98826291079812</v>
      </c>
    </row>
    <row r="84" spans="2:9">
      <c r="B84" s="73"/>
      <c r="D84" s="24" t="s">
        <v>58</v>
      </c>
      <c r="E84" s="62">
        <v>131.88789237668161</v>
      </c>
      <c r="F84" s="62">
        <v>168.04461077844311</v>
      </c>
      <c r="G84" s="62">
        <v>147.81420892360651</v>
      </c>
      <c r="H84" s="62">
        <v>122.17764620149389</v>
      </c>
      <c r="I84" s="62">
        <v>140.83227774855339</v>
      </c>
    </row>
    <row r="85" spans="2:9">
      <c r="B85" s="73"/>
    </row>
    <row r="86" spans="2:9">
      <c r="B86" s="73"/>
    </row>
    <row r="87" spans="2:9">
      <c r="B87" s="74"/>
      <c r="D87" s="82" t="s">
        <v>19</v>
      </c>
    </row>
    <row r="88" spans="2:9">
      <c r="B88" s="74"/>
      <c r="D88" s="26"/>
    </row>
    <row r="89" spans="2:9">
      <c r="B89" s="74"/>
      <c r="D89" s="21" t="s">
        <v>0</v>
      </c>
      <c r="E89" s="40" t="str">
        <f>+'2. Victorian water industry'!$E$9</f>
        <v>2019-20</v>
      </c>
      <c r="F89" s="40" t="str">
        <f>+'2. Victorian water industry'!$F$9</f>
        <v>2020-21</v>
      </c>
      <c r="G89" s="40" t="str">
        <f>+'2. Victorian water industry'!$G$9</f>
        <v>2021-22</v>
      </c>
      <c r="H89" s="40" t="str">
        <f>+'2. Victorian water industry'!$H$9</f>
        <v>2022-23</v>
      </c>
      <c r="I89" s="40" t="str">
        <f>+'2. Victorian water industry'!$I$9</f>
        <v>2023-24</v>
      </c>
    </row>
    <row r="90" spans="2:9">
      <c r="B90" s="73"/>
      <c r="D90" s="24" t="s">
        <v>140</v>
      </c>
      <c r="E90" s="62">
        <v>112.67032034632035</v>
      </c>
      <c r="F90" s="62">
        <v>112.90471398091864</v>
      </c>
      <c r="G90" s="62">
        <v>117.86209235492565</v>
      </c>
      <c r="H90" s="62">
        <v>138.86455253444643</v>
      </c>
      <c r="I90" s="62">
        <v>148.42120817167799</v>
      </c>
    </row>
    <row r="91" spans="2:9">
      <c r="B91" s="73"/>
      <c r="D91" s="24" t="s">
        <v>58</v>
      </c>
      <c r="E91" s="62">
        <v>72.526275972296219</v>
      </c>
      <c r="F91" s="62">
        <v>71.799274486094319</v>
      </c>
      <c r="G91" s="62">
        <v>83.939735868991008</v>
      </c>
      <c r="H91" s="62">
        <v>93.80770670147956</v>
      </c>
      <c r="I91" s="62">
        <v>139.00682201509099</v>
      </c>
    </row>
    <row r="92" spans="2:9">
      <c r="B92" s="73"/>
      <c r="D92" s="24" t="s">
        <v>9</v>
      </c>
      <c r="E92" s="62">
        <v>102.92281096727507</v>
      </c>
      <c r="F92" s="62">
        <v>106.63127457783946</v>
      </c>
      <c r="G92" s="62">
        <v>80.540866204387854</v>
      </c>
      <c r="H92" s="62">
        <v>95.394288196329683</v>
      </c>
      <c r="I92" s="62">
        <v>134.42318893338188</v>
      </c>
    </row>
    <row r="93" spans="2:9">
      <c r="B93" s="73"/>
      <c r="D93" s="24" t="s">
        <v>51</v>
      </c>
      <c r="E93" s="62">
        <v>115.95382137103991</v>
      </c>
      <c r="F93" s="62">
        <v>117.9378273356986</v>
      </c>
      <c r="G93" s="62">
        <v>136.82284837494768</v>
      </c>
      <c r="H93" s="62">
        <v>116.94904675442578</v>
      </c>
      <c r="I93" s="62">
        <v>113.67218090757322</v>
      </c>
    </row>
    <row r="94" spans="2:9">
      <c r="B94" s="73"/>
      <c r="D94" s="24" t="s">
        <v>53</v>
      </c>
      <c r="E94" s="62">
        <v>112.45422431557256</v>
      </c>
      <c r="F94" s="62">
        <v>141.52975718139979</v>
      </c>
      <c r="G94" s="62">
        <v>104.98504242772904</v>
      </c>
      <c r="H94" s="62">
        <v>194.96376522259933</v>
      </c>
      <c r="I94" s="62">
        <v>109.00933820544051</v>
      </c>
    </row>
    <row r="95" spans="2:9">
      <c r="B95" s="73"/>
      <c r="D95" s="24" t="s">
        <v>46</v>
      </c>
      <c r="E95" s="62">
        <v>110.84541984732824</v>
      </c>
      <c r="F95" s="62">
        <v>138.54113345521023</v>
      </c>
      <c r="G95" s="62">
        <v>150.207381370826</v>
      </c>
      <c r="H95" s="62">
        <v>188.52288689755389</v>
      </c>
      <c r="I95" s="62">
        <v>97.962373683078908</v>
      </c>
    </row>
    <row r="96" spans="2:9">
      <c r="B96" s="73"/>
      <c r="D96" s="24" t="s">
        <v>50</v>
      </c>
      <c r="E96" s="62">
        <v>105.88470981280355</v>
      </c>
      <c r="F96" s="62">
        <v>97.539985627021196</v>
      </c>
      <c r="G96" s="62">
        <v>105.38748662060912</v>
      </c>
      <c r="H96" s="62">
        <v>105.68541280148423</v>
      </c>
      <c r="I96" s="62">
        <v>96.474198798118024</v>
      </c>
    </row>
    <row r="97" spans="2:9">
      <c r="B97" s="73"/>
      <c r="D97" s="24" t="s">
        <v>47</v>
      </c>
      <c r="E97" s="62">
        <v>163.59899799599199</v>
      </c>
      <c r="F97" s="62">
        <v>121.56454293628809</v>
      </c>
      <c r="G97" s="62">
        <v>84.058273381294967</v>
      </c>
      <c r="H97" s="62">
        <v>111.0048504446241</v>
      </c>
      <c r="I97" s="62">
        <v>95.716821192052976</v>
      </c>
    </row>
    <row r="98" spans="2:9">
      <c r="B98" s="73"/>
      <c r="D98" s="24" t="s">
        <v>57</v>
      </c>
      <c r="E98" s="62">
        <v>168.62939882697947</v>
      </c>
      <c r="F98" s="62">
        <v>74.429667519181592</v>
      </c>
      <c r="G98" s="62">
        <v>88.762917933130694</v>
      </c>
      <c r="H98" s="62">
        <v>103.84530938123753</v>
      </c>
      <c r="I98" s="62">
        <v>91.201140065146575</v>
      </c>
    </row>
    <row r="99" spans="2:9">
      <c r="B99" s="73"/>
      <c r="D99" s="24" t="s">
        <v>52</v>
      </c>
      <c r="E99" s="62">
        <v>88.20923319238301</v>
      </c>
      <c r="F99" s="62">
        <v>89.465459504246354</v>
      </c>
      <c r="G99" s="62">
        <v>87.653223368549973</v>
      </c>
      <c r="H99" s="62">
        <v>90.123808303779711</v>
      </c>
      <c r="I99" s="62">
        <v>89.277204271111728</v>
      </c>
    </row>
    <row r="100" spans="2:9">
      <c r="B100" s="73"/>
      <c r="D100" s="24" t="s">
        <v>54</v>
      </c>
      <c r="E100" s="62">
        <v>3.337339112161807</v>
      </c>
      <c r="F100" s="62">
        <v>4.5144215011471651</v>
      </c>
      <c r="G100" s="62">
        <v>98.787984856061144</v>
      </c>
      <c r="H100" s="62">
        <v>98.033992369060002</v>
      </c>
      <c r="I100" s="62">
        <v>88.302059767080323</v>
      </c>
    </row>
    <row r="101" spans="2:9">
      <c r="B101" s="73"/>
      <c r="D101" s="24" t="s">
        <v>55</v>
      </c>
      <c r="E101" s="62">
        <v>108.06256983240223</v>
      </c>
      <c r="F101" s="62">
        <v>80.233881163084703</v>
      </c>
      <c r="G101" s="62">
        <v>78.783190394511152</v>
      </c>
      <c r="H101" s="62">
        <v>92.040064970221977</v>
      </c>
      <c r="I101" s="62">
        <v>84.978614597861466</v>
      </c>
    </row>
    <row r="102" spans="2:9">
      <c r="B102" s="73"/>
      <c r="D102" s="24" t="s">
        <v>48</v>
      </c>
      <c r="E102" s="62">
        <v>106.26413548210871</v>
      </c>
      <c r="F102" s="62">
        <v>93.726583877078511</v>
      </c>
      <c r="G102" s="62">
        <v>117.52398459383754</v>
      </c>
      <c r="H102" s="62">
        <v>84.191948238677213</v>
      </c>
      <c r="I102" s="62">
        <v>84.402390438247011</v>
      </c>
    </row>
    <row r="103" spans="2:9">
      <c r="B103" s="73"/>
      <c r="D103" s="24" t="s">
        <v>56</v>
      </c>
      <c r="E103" s="62">
        <v>66.64690343410625</v>
      </c>
      <c r="F103" s="62">
        <v>58.983064736410817</v>
      </c>
      <c r="G103" s="62">
        <v>52.429799426934096</v>
      </c>
      <c r="H103" s="62">
        <v>58.825068870523417</v>
      </c>
      <c r="I103" s="62">
        <v>63.678680203045687</v>
      </c>
    </row>
    <row r="104" spans="2:9">
      <c r="B104" s="73"/>
      <c r="D104" s="24" t="s">
        <v>49</v>
      </c>
      <c r="E104" s="62">
        <v>90.766854766854763</v>
      </c>
      <c r="F104" s="62">
        <v>69.324331145885921</v>
      </c>
      <c r="G104" s="62">
        <v>65.136517328825022</v>
      </c>
      <c r="H104" s="62">
        <v>84.852767631357125</v>
      </c>
      <c r="I104" s="62">
        <v>63.279422128259334</v>
      </c>
    </row>
    <row r="105" spans="2:9">
      <c r="B105" s="73"/>
    </row>
    <row r="106" spans="2:9">
      <c r="B106" s="73"/>
    </row>
    <row r="107" spans="2:9">
      <c r="B107" s="73"/>
      <c r="D107" s="82" t="s">
        <v>67</v>
      </c>
    </row>
    <row r="108" spans="2:9">
      <c r="B108" s="73"/>
      <c r="D108" s="26"/>
    </row>
    <row r="109" spans="2:9">
      <c r="B109" s="73"/>
      <c r="D109" s="21" t="s">
        <v>0</v>
      </c>
      <c r="E109" s="40" t="str">
        <f>+'2. Victorian water industry'!$E$9</f>
        <v>2019-20</v>
      </c>
      <c r="F109" s="40" t="str">
        <f>+'2. Victorian water industry'!$F$9</f>
        <v>2020-21</v>
      </c>
      <c r="G109" s="40" t="str">
        <f>+'2. Victorian water industry'!$G$9</f>
        <v>2021-22</v>
      </c>
      <c r="H109" s="40" t="str">
        <f>+'2. Victorian water industry'!$H$9</f>
        <v>2022-23</v>
      </c>
      <c r="I109" s="40" t="str">
        <f>+'2. Victorian water industry'!$I$9</f>
        <v>2023-24</v>
      </c>
    </row>
    <row r="110" spans="2:9">
      <c r="B110" s="73"/>
      <c r="D110" s="24" t="s">
        <v>58</v>
      </c>
      <c r="E110" s="62">
        <v>11.297741075567918</v>
      </c>
      <c r="F110" s="62">
        <v>30.574878200770449</v>
      </c>
      <c r="G110" s="62">
        <v>79.025652102044177</v>
      </c>
      <c r="H110" s="62">
        <v>48.328691170856736</v>
      </c>
      <c r="I110" s="62">
        <v>59.832181905884866</v>
      </c>
    </row>
    <row r="111" spans="2:9">
      <c r="B111" s="73"/>
      <c r="D111" s="24" t="s">
        <v>9</v>
      </c>
      <c r="E111" s="62">
        <v>53.54286783976039</v>
      </c>
      <c r="F111" s="62">
        <v>32.934258741693064</v>
      </c>
      <c r="G111" s="62">
        <v>31.701039218112086</v>
      </c>
      <c r="H111" s="62">
        <v>37.790759279223778</v>
      </c>
      <c r="I111" s="62">
        <v>53.632110204332086</v>
      </c>
    </row>
    <row r="112" spans="2:9">
      <c r="B112" s="73"/>
      <c r="D112" s="24" t="s">
        <v>50</v>
      </c>
      <c r="E112" s="62">
        <v>36.288730649564755</v>
      </c>
      <c r="F112" s="62">
        <v>27.964078627063447</v>
      </c>
      <c r="G112" s="62">
        <v>30.230609657715799</v>
      </c>
      <c r="H112" s="62">
        <v>26.105174014132253</v>
      </c>
      <c r="I112" s="62">
        <v>37.58810381877602</v>
      </c>
    </row>
    <row r="113" spans="2:9">
      <c r="B113" s="73"/>
      <c r="D113" s="24" t="s">
        <v>57</v>
      </c>
      <c r="E113" s="62">
        <v>30.706765379581153</v>
      </c>
      <c r="F113" s="62">
        <v>19.308781527816887</v>
      </c>
      <c r="G113" s="62">
        <v>18.607114593225702</v>
      </c>
      <c r="H113" s="62">
        <v>23.268633358112602</v>
      </c>
      <c r="I113" s="62">
        <v>26.930281037677581</v>
      </c>
    </row>
    <row r="114" spans="2:9">
      <c r="B114" s="73"/>
      <c r="D114" s="24" t="s">
        <v>140</v>
      </c>
      <c r="E114" s="62">
        <v>19.0911384410065</v>
      </c>
      <c r="F114" s="62">
        <v>15.551898808102635</v>
      </c>
      <c r="G114" s="62">
        <v>19.408214528969076</v>
      </c>
      <c r="H114" s="62">
        <v>17.737529218558883</v>
      </c>
      <c r="I114" s="62">
        <v>22.885203875624072</v>
      </c>
    </row>
    <row r="115" spans="2:9">
      <c r="B115" s="73"/>
      <c r="D115" s="24" t="s">
        <v>52</v>
      </c>
      <c r="E115" s="62">
        <v>23.321943458171514</v>
      </c>
      <c r="F115" s="62">
        <v>20.281520745704803</v>
      </c>
      <c r="G115" s="62">
        <v>19.237810145606076</v>
      </c>
      <c r="H115" s="62">
        <v>21.255564575529334</v>
      </c>
      <c r="I115" s="62">
        <v>22.538687331781219</v>
      </c>
    </row>
    <row r="116" spans="2:9">
      <c r="B116" s="73"/>
      <c r="D116" s="24" t="s">
        <v>49</v>
      </c>
      <c r="E116" s="62">
        <v>24.1632366632853</v>
      </c>
      <c r="F116" s="62">
        <v>23.118656726551784</v>
      </c>
      <c r="G116" s="62">
        <v>17.649437120624647</v>
      </c>
      <c r="H116" s="62">
        <v>16.328156802622189</v>
      </c>
      <c r="I116" s="62">
        <v>20.246659694077657</v>
      </c>
    </row>
    <row r="117" spans="2:9">
      <c r="B117" s="73"/>
      <c r="D117" s="24" t="s">
        <v>55</v>
      </c>
      <c r="E117" s="62">
        <v>30.324250811223514</v>
      </c>
      <c r="F117" s="62">
        <v>14.888179813241988</v>
      </c>
      <c r="G117" s="62">
        <v>20.92937024475204</v>
      </c>
      <c r="H117" s="62">
        <v>15.068358668114367</v>
      </c>
      <c r="I117" s="62">
        <v>19.499575153168465</v>
      </c>
    </row>
    <row r="118" spans="2:9">
      <c r="B118" s="73"/>
      <c r="D118" s="24" t="s">
        <v>47</v>
      </c>
      <c r="E118" s="62">
        <v>22.024797465232322</v>
      </c>
      <c r="F118" s="62">
        <v>13.510364187317581</v>
      </c>
      <c r="G118" s="62">
        <v>13.01792311350086</v>
      </c>
      <c r="H118" s="62">
        <v>15.858556618964052</v>
      </c>
      <c r="I118" s="62">
        <v>18.056431919861684</v>
      </c>
    </row>
    <row r="119" spans="2:9">
      <c r="B119" s="73"/>
      <c r="D119" s="24" t="s">
        <v>46</v>
      </c>
      <c r="E119" s="62">
        <v>7.090269018186822</v>
      </c>
      <c r="F119" s="62">
        <v>13.972575372321103</v>
      </c>
      <c r="G119" s="62">
        <v>14.449891998919989</v>
      </c>
      <c r="H119" s="62">
        <v>23.160333600927657</v>
      </c>
      <c r="I119" s="62">
        <v>16.882678105514529</v>
      </c>
    </row>
    <row r="120" spans="2:9">
      <c r="B120" s="73"/>
      <c r="D120" s="24" t="s">
        <v>54</v>
      </c>
      <c r="E120" s="62">
        <v>0.82358688572048921</v>
      </c>
      <c r="F120" s="62">
        <v>0.80493561100732602</v>
      </c>
      <c r="G120" s="62">
        <v>14.215424815627667</v>
      </c>
      <c r="H120" s="62">
        <v>17.193232682557912</v>
      </c>
      <c r="I120" s="62">
        <v>12.947710803379554</v>
      </c>
    </row>
    <row r="121" spans="2:9">
      <c r="B121" s="73"/>
      <c r="D121" s="24" t="s">
        <v>51</v>
      </c>
      <c r="E121" s="62">
        <v>11.652049134871339</v>
      </c>
      <c r="F121" s="62">
        <v>12.750631822336935</v>
      </c>
      <c r="G121" s="62">
        <v>16.000471500419113</v>
      </c>
      <c r="H121" s="62">
        <v>15.5974057539048</v>
      </c>
      <c r="I121" s="62">
        <v>10.899762297040661</v>
      </c>
    </row>
    <row r="122" spans="2:9">
      <c r="B122" s="73"/>
      <c r="D122" s="24" t="s">
        <v>53</v>
      </c>
      <c r="E122" s="62">
        <v>25.209602491345919</v>
      </c>
      <c r="F122" s="62">
        <v>11.276494316098276</v>
      </c>
      <c r="G122" s="62">
        <v>9.345597142607371</v>
      </c>
      <c r="H122" s="62">
        <v>24.373659803375997</v>
      </c>
      <c r="I122" s="62">
        <v>9.9250358284643365</v>
      </c>
    </row>
    <row r="123" spans="2:9">
      <c r="B123" s="73"/>
      <c r="D123" s="24" t="s">
        <v>56</v>
      </c>
      <c r="E123" s="62">
        <v>11.754859957448048</v>
      </c>
      <c r="F123" s="62">
        <v>9.6888224471021154</v>
      </c>
      <c r="G123" s="62">
        <v>8.2906656051860903</v>
      </c>
      <c r="H123" s="62">
        <v>7.1497633823571078</v>
      </c>
      <c r="I123" s="62">
        <v>9.3718060681184312</v>
      </c>
    </row>
    <row r="124" spans="2:9">
      <c r="B124" s="73"/>
      <c r="D124" s="24" t="s">
        <v>48</v>
      </c>
      <c r="E124" s="62">
        <v>11.258982675005669</v>
      </c>
      <c r="F124" s="62">
        <v>10.734130544724865</v>
      </c>
      <c r="G124" s="62">
        <v>15.025954836015547</v>
      </c>
      <c r="H124" s="62">
        <v>8.5001426081445093</v>
      </c>
      <c r="I124" s="62">
        <v>6.4878950170691221</v>
      </c>
    </row>
    <row r="125" spans="2:9">
      <c r="B125" s="73"/>
      <c r="D125" s="26"/>
    </row>
    <row r="126" spans="2:9">
      <c r="B126" s="73"/>
      <c r="D126" s="26"/>
    </row>
    <row r="127" spans="2:9" ht="15" customHeight="1">
      <c r="B127" s="101"/>
      <c r="D127" s="82" t="s">
        <v>21</v>
      </c>
      <c r="E127" s="43"/>
      <c r="F127" s="43"/>
    </row>
    <row r="128" spans="2:9" ht="15" customHeight="1">
      <c r="B128" s="101"/>
      <c r="D128" s="25"/>
      <c r="E128" s="43"/>
      <c r="F128" s="43"/>
    </row>
    <row r="129" spans="2:9">
      <c r="B129" s="75"/>
      <c r="D129" s="21" t="s">
        <v>0</v>
      </c>
      <c r="E129" s="40" t="str">
        <f>+'2. Victorian water industry'!$E$9</f>
        <v>2019-20</v>
      </c>
      <c r="F129" s="40" t="str">
        <f>+'2. Victorian water industry'!$F$9</f>
        <v>2020-21</v>
      </c>
      <c r="G129" s="40" t="str">
        <f>+'2. Victorian water industry'!$G$9</f>
        <v>2021-22</v>
      </c>
      <c r="H129" s="40" t="str">
        <f>+'2. Victorian water industry'!$H$9</f>
        <v>2022-23</v>
      </c>
      <c r="I129" s="40" t="str">
        <f>+'2. Victorian water industry'!$I$9</f>
        <v>2023-24</v>
      </c>
    </row>
    <row r="130" spans="2:9">
      <c r="B130" s="73"/>
      <c r="D130" s="24" t="s">
        <v>9</v>
      </c>
      <c r="E130" s="62">
        <v>45.238438265379628</v>
      </c>
      <c r="F130" s="62">
        <v>41.72061573874263</v>
      </c>
      <c r="G130" s="62">
        <v>39.916720511163753</v>
      </c>
      <c r="H130" s="62">
        <v>46.274509803921568</v>
      </c>
      <c r="I130" s="62">
        <v>39.763231197771589</v>
      </c>
    </row>
    <row r="131" spans="2:9">
      <c r="B131" s="73"/>
      <c r="D131" s="24" t="s">
        <v>50</v>
      </c>
      <c r="E131" s="62">
        <v>43.832435444919184</v>
      </c>
      <c r="F131" s="62">
        <v>28.61467889908257</v>
      </c>
      <c r="G131" s="62">
        <v>31.271219918750475</v>
      </c>
      <c r="H131" s="62">
        <v>32.995986132163438</v>
      </c>
      <c r="I131" s="62">
        <v>32.021925559190166</v>
      </c>
    </row>
    <row r="132" spans="2:9">
      <c r="B132" s="73"/>
      <c r="D132" s="24" t="s">
        <v>54</v>
      </c>
      <c r="E132" s="62">
        <v>25.124265702666065</v>
      </c>
      <c r="F132" s="62">
        <v>21.616206589492432</v>
      </c>
      <c r="G132" s="62">
        <v>25.054800526085053</v>
      </c>
      <c r="H132" s="62">
        <v>23.570041010144614</v>
      </c>
      <c r="I132" s="62">
        <v>29.146158784506742</v>
      </c>
    </row>
    <row r="133" spans="2:9">
      <c r="B133" s="73"/>
      <c r="D133" s="24" t="s">
        <v>56</v>
      </c>
      <c r="E133" s="62">
        <v>26.326530612244898</v>
      </c>
      <c r="F133" s="62">
        <v>19.571865443425075</v>
      </c>
      <c r="G133" s="62">
        <v>20.402010050251256</v>
      </c>
      <c r="H133" s="62">
        <v>20.958083832335326</v>
      </c>
      <c r="I133" s="62">
        <v>26.713008937437934</v>
      </c>
    </row>
    <row r="134" spans="2:9">
      <c r="B134" s="73"/>
      <c r="D134" s="24" t="s">
        <v>55</v>
      </c>
      <c r="E134" s="62">
        <v>24.059139784946236</v>
      </c>
      <c r="F134" s="62">
        <v>22.172989873542097</v>
      </c>
      <c r="G134" s="62">
        <v>36.575342465753423</v>
      </c>
      <c r="H134" s="62">
        <v>28.954423592493299</v>
      </c>
      <c r="I134" s="62">
        <v>25.797872340425531</v>
      </c>
    </row>
    <row r="135" spans="2:9">
      <c r="B135" s="73"/>
      <c r="D135" s="24" t="s">
        <v>52</v>
      </c>
      <c r="E135" s="62">
        <v>29.462055715658021</v>
      </c>
      <c r="F135" s="62">
        <v>22.145790593347922</v>
      </c>
      <c r="G135" s="62">
        <v>25.255927984578818</v>
      </c>
      <c r="H135" s="62">
        <v>25.846011987090829</v>
      </c>
      <c r="I135" s="62">
        <v>25.505556567680816</v>
      </c>
    </row>
    <row r="136" spans="2:9">
      <c r="B136" s="73"/>
      <c r="D136" s="24" t="s">
        <v>53</v>
      </c>
      <c r="E136" s="62">
        <v>26.375054135989608</v>
      </c>
      <c r="F136" s="62">
        <v>21.476590946261179</v>
      </c>
      <c r="G136" s="62">
        <v>23.70599441307375</v>
      </c>
      <c r="H136" s="62">
        <v>23.050066099454256</v>
      </c>
      <c r="I136" s="62">
        <v>25.007293794023255</v>
      </c>
    </row>
    <row r="137" spans="2:9">
      <c r="B137" s="73"/>
      <c r="D137" s="24" t="s">
        <v>140</v>
      </c>
      <c r="E137" s="62">
        <v>31.053626836392834</v>
      </c>
      <c r="F137" s="62">
        <v>18.582319308019351</v>
      </c>
      <c r="G137" s="62">
        <v>18.493181758487882</v>
      </c>
      <c r="H137" s="62">
        <v>16.822081747168184</v>
      </c>
      <c r="I137" s="62">
        <v>17.949901292551644</v>
      </c>
    </row>
    <row r="138" spans="2:9">
      <c r="B138" s="73"/>
      <c r="D138" s="24" t="s">
        <v>49</v>
      </c>
      <c r="E138" s="62">
        <v>20.489155514536225</v>
      </c>
      <c r="F138" s="62">
        <v>19.708029197080293</v>
      </c>
      <c r="G138" s="62">
        <v>18.523391329513014</v>
      </c>
      <c r="H138" s="62">
        <v>16.435288849081953</v>
      </c>
      <c r="I138" s="62">
        <v>16.71393414532611</v>
      </c>
    </row>
    <row r="139" spans="2:9">
      <c r="B139" s="73"/>
      <c r="D139" s="24" t="s">
        <v>51</v>
      </c>
      <c r="E139" s="62">
        <v>19.72265023112481</v>
      </c>
      <c r="F139" s="62">
        <v>16.761904761904763</v>
      </c>
      <c r="G139" s="62">
        <v>17.691437193511884</v>
      </c>
      <c r="H139" s="62">
        <v>16.274729376633072</v>
      </c>
      <c r="I139" s="62">
        <v>16.196136701337295</v>
      </c>
    </row>
    <row r="140" spans="2:9">
      <c r="B140" s="73"/>
      <c r="D140" s="24" t="s">
        <v>58</v>
      </c>
      <c r="E140" s="62">
        <v>8.3160083160083165</v>
      </c>
      <c r="F140" s="62">
        <v>10.51980198019802</v>
      </c>
      <c r="G140" s="62">
        <v>19.808045742291199</v>
      </c>
      <c r="H140" s="62">
        <v>13.469387755102041</v>
      </c>
      <c r="I140" s="62">
        <v>14.643075045759609</v>
      </c>
    </row>
    <row r="141" spans="2:9">
      <c r="B141" s="73"/>
      <c r="D141" s="24" t="s">
        <v>57</v>
      </c>
      <c r="E141" s="62">
        <v>15.444246270961829</v>
      </c>
      <c r="F141" s="62">
        <v>13.360739979445016</v>
      </c>
      <c r="G141" s="62">
        <v>10.616784630940344</v>
      </c>
      <c r="H141" s="62">
        <v>11.721434056828747</v>
      </c>
      <c r="I141" s="62">
        <v>14.180147793089676</v>
      </c>
    </row>
    <row r="142" spans="2:9">
      <c r="B142" s="73"/>
      <c r="D142" s="24" t="s">
        <v>47</v>
      </c>
      <c r="E142" s="62">
        <v>13.694663304335233</v>
      </c>
      <c r="F142" s="62">
        <v>11.168246346430639</v>
      </c>
      <c r="G142" s="62">
        <v>11.957969513097529</v>
      </c>
      <c r="H142" s="62">
        <v>11.357018054746652</v>
      </c>
      <c r="I142" s="62">
        <v>13.428467076813726</v>
      </c>
    </row>
    <row r="143" spans="2:9">
      <c r="B143" s="73"/>
      <c r="D143" s="24" t="s">
        <v>46</v>
      </c>
      <c r="E143" s="62">
        <v>6.1111111111111107</v>
      </c>
      <c r="F143" s="62">
        <v>7.34463841395781</v>
      </c>
      <c r="G143" s="62">
        <v>8.0219232685600392</v>
      </c>
      <c r="H143" s="62">
        <v>6.9436867008560572</v>
      </c>
      <c r="I143" s="62">
        <v>12.625515377483183</v>
      </c>
    </row>
    <row r="144" spans="2:9">
      <c r="B144" s="73"/>
      <c r="D144" s="24" t="s">
        <v>48</v>
      </c>
      <c r="E144" s="62">
        <v>13.158662697844212</v>
      </c>
      <c r="F144" s="62">
        <v>13.863995782814973</v>
      </c>
      <c r="G144" s="62">
        <v>13.733681462140993</v>
      </c>
      <c r="H144" s="62">
        <v>10.196687370600415</v>
      </c>
      <c r="I144" s="62">
        <v>11.32752434648898</v>
      </c>
    </row>
    <row r="145" spans="2:9">
      <c r="B145" s="73"/>
    </row>
    <row r="146" spans="2:9">
      <c r="B146" s="73"/>
    </row>
    <row r="147" spans="2:9" ht="15" customHeight="1">
      <c r="B147" s="101"/>
      <c r="D147" s="82" t="s">
        <v>22</v>
      </c>
      <c r="E147" s="43"/>
      <c r="F147" s="43"/>
      <c r="G147" s="43"/>
    </row>
    <row r="148" spans="2:9">
      <c r="B148" s="101"/>
      <c r="D148" s="25"/>
      <c r="E148" s="43"/>
      <c r="F148" s="43"/>
      <c r="G148" s="43"/>
    </row>
    <row r="149" spans="2:9">
      <c r="B149" s="75"/>
      <c r="D149" s="21"/>
      <c r="E149" s="40" t="str">
        <f>+'2. Victorian water industry'!$E$9</f>
        <v>2019-20</v>
      </c>
      <c r="F149" s="40" t="str">
        <f>+'2. Victorian water industry'!$F$9</f>
        <v>2020-21</v>
      </c>
      <c r="G149" s="40" t="str">
        <f>+'2. Victorian water industry'!$G$9</f>
        <v>2021-22</v>
      </c>
      <c r="H149" s="40" t="str">
        <f>+'2. Victorian water industry'!$H$9</f>
        <v>2022-23</v>
      </c>
      <c r="I149" s="40" t="str">
        <f>+'2. Victorian water industry'!$I$9</f>
        <v>2023-24</v>
      </c>
    </row>
    <row r="150" spans="2:9">
      <c r="B150" s="73"/>
      <c r="D150" s="24" t="s">
        <v>47</v>
      </c>
      <c r="E150" s="62">
        <v>6</v>
      </c>
      <c r="F150" s="62">
        <v>24.25</v>
      </c>
      <c r="G150" s="62">
        <v>105.57142857142857</v>
      </c>
      <c r="H150" s="62">
        <v>102.33333333333333</v>
      </c>
      <c r="I150" s="62">
        <v>52.666666666666664</v>
      </c>
    </row>
    <row r="151" spans="2:9">
      <c r="B151" s="73"/>
      <c r="D151" s="24" t="s">
        <v>49</v>
      </c>
      <c r="E151" s="62">
        <v>26.328767123287673</v>
      </c>
      <c r="F151" s="62">
        <v>27.559322033898304</v>
      </c>
      <c r="G151" s="62">
        <v>24.291666666666668</v>
      </c>
      <c r="H151" s="62">
        <v>37.602739726027394</v>
      </c>
      <c r="I151" s="62">
        <v>52.295238095238098</v>
      </c>
    </row>
    <row r="152" spans="2:9">
      <c r="B152" s="73"/>
      <c r="D152" s="24" t="s">
        <v>53</v>
      </c>
      <c r="E152" s="62">
        <v>21.611111111111111</v>
      </c>
      <c r="F152" s="62">
        <v>42.142857142857146</v>
      </c>
      <c r="G152" s="62">
        <v>24.047619047619047</v>
      </c>
      <c r="H152" s="62">
        <v>24.681818181818183</v>
      </c>
      <c r="I152" s="62">
        <v>45.158730158730158</v>
      </c>
    </row>
    <row r="153" spans="2:9">
      <c r="B153" s="73"/>
      <c r="D153" s="24" t="s">
        <v>52</v>
      </c>
      <c r="E153" s="62">
        <v>33.238970588235297</v>
      </c>
      <c r="F153" s="62">
        <v>32.817391304347829</v>
      </c>
      <c r="G153" s="62">
        <v>35.01</v>
      </c>
      <c r="H153" s="62">
        <v>38.432801822323462</v>
      </c>
      <c r="I153" s="62">
        <v>33.924083769633505</v>
      </c>
    </row>
    <row r="154" spans="2:9">
      <c r="B154" s="73"/>
      <c r="D154" s="24" t="s">
        <v>140</v>
      </c>
      <c r="E154" s="62">
        <v>24.698947368421052</v>
      </c>
      <c r="F154" s="62">
        <v>25.752475247524753</v>
      </c>
      <c r="G154" s="62">
        <v>26.08080808080808</v>
      </c>
      <c r="H154" s="62">
        <v>28.420382165605094</v>
      </c>
      <c r="I154" s="62">
        <v>31.246537396121884</v>
      </c>
    </row>
    <row r="155" spans="2:9">
      <c r="B155" s="73"/>
      <c r="D155" s="24" t="s">
        <v>48</v>
      </c>
      <c r="E155" s="62">
        <v>15</v>
      </c>
      <c r="F155" s="62">
        <v>0</v>
      </c>
      <c r="G155" s="62">
        <v>0</v>
      </c>
      <c r="H155" s="62">
        <v>0</v>
      </c>
      <c r="I155" s="62">
        <v>24</v>
      </c>
    </row>
    <row r="156" spans="2:9">
      <c r="B156" s="73"/>
      <c r="D156" s="24" t="s">
        <v>51</v>
      </c>
      <c r="E156" s="62">
        <v>28.542372881355931</v>
      </c>
      <c r="F156" s="62">
        <v>28.358974358974358</v>
      </c>
      <c r="G156" s="62">
        <v>35.795454545454547</v>
      </c>
      <c r="H156" s="62">
        <v>29.592592592592592</v>
      </c>
      <c r="I156" s="62">
        <v>23.545454545454547</v>
      </c>
    </row>
    <row r="157" spans="2:9">
      <c r="B157" s="73"/>
      <c r="D157" s="24" t="s">
        <v>55</v>
      </c>
      <c r="E157" s="62">
        <v>20.921052631578949</v>
      </c>
      <c r="F157" s="62">
        <v>17.098039215686274</v>
      </c>
      <c r="G157" s="62">
        <v>16.540983606557376</v>
      </c>
      <c r="H157" s="62">
        <v>19.760000000000002</v>
      </c>
      <c r="I157" s="62">
        <v>22.65</v>
      </c>
    </row>
    <row r="158" spans="2:9">
      <c r="B158" s="73"/>
      <c r="D158" s="24" t="s">
        <v>50</v>
      </c>
      <c r="E158" s="62">
        <v>23.103448275862068</v>
      </c>
      <c r="F158" s="62">
        <v>24.80952380952381</v>
      </c>
      <c r="G158" s="62">
        <v>25.2</v>
      </c>
      <c r="H158" s="62">
        <v>21.826086956521738</v>
      </c>
      <c r="I158" s="62">
        <v>22.045454545454547</v>
      </c>
    </row>
    <row r="159" spans="2:9">
      <c r="B159" s="73"/>
      <c r="D159" s="24" t="s">
        <v>54</v>
      </c>
      <c r="E159" s="62">
        <v>30.75</v>
      </c>
      <c r="F159" s="62">
        <v>26.913043478260871</v>
      </c>
      <c r="G159" s="62">
        <v>21.266666666666666</v>
      </c>
      <c r="H159" s="62">
        <v>28.388888888888889</v>
      </c>
      <c r="I159" s="62">
        <v>21.818181818181817</v>
      </c>
    </row>
    <row r="160" spans="2:9">
      <c r="B160" s="73"/>
      <c r="D160" s="24" t="s">
        <v>9</v>
      </c>
      <c r="E160" s="62">
        <v>24.419354838709676</v>
      </c>
      <c r="F160" s="62">
        <v>26.266666666666666</v>
      </c>
      <c r="G160" s="62">
        <v>16.979591836734695</v>
      </c>
      <c r="H160" s="62">
        <v>21.313432835820894</v>
      </c>
      <c r="I160" s="62">
        <v>18.037037037037038</v>
      </c>
    </row>
    <row r="161" spans="2:11">
      <c r="B161" s="73"/>
      <c r="D161" s="24" t="s">
        <v>56</v>
      </c>
      <c r="E161" s="62">
        <v>13</v>
      </c>
      <c r="F161" s="62">
        <v>18</v>
      </c>
      <c r="G161" s="62">
        <v>18</v>
      </c>
      <c r="H161" s="62">
        <v>24</v>
      </c>
      <c r="I161" s="62">
        <v>17.899999999999999</v>
      </c>
    </row>
    <row r="162" spans="2:11">
      <c r="B162" s="73"/>
      <c r="D162" s="24" t="s">
        <v>58</v>
      </c>
      <c r="E162" s="62">
        <v>0</v>
      </c>
      <c r="F162" s="62">
        <v>0</v>
      </c>
      <c r="G162" s="62">
        <v>1</v>
      </c>
      <c r="H162" s="62">
        <v>0</v>
      </c>
      <c r="I162" s="62">
        <v>6</v>
      </c>
    </row>
    <row r="163" spans="2:11">
      <c r="B163" s="73"/>
      <c r="D163" s="24" t="s">
        <v>57</v>
      </c>
      <c r="E163" s="62">
        <v>12.333333333333334</v>
      </c>
      <c r="F163" s="62">
        <v>0</v>
      </c>
      <c r="G163" s="62">
        <v>0</v>
      </c>
      <c r="H163" s="62">
        <v>0</v>
      </c>
      <c r="I163" s="62">
        <v>0</v>
      </c>
    </row>
    <row r="164" spans="2:11">
      <c r="B164" s="73"/>
      <c r="D164" s="24" t="s">
        <v>46</v>
      </c>
      <c r="E164" s="62">
        <v>0</v>
      </c>
      <c r="F164" s="62">
        <v>33.75</v>
      </c>
      <c r="G164" s="62">
        <v>52.5</v>
      </c>
      <c r="H164" s="62">
        <v>26</v>
      </c>
      <c r="I164" s="62">
        <v>0</v>
      </c>
    </row>
    <row r="165" spans="2:11">
      <c r="B165" s="73"/>
    </row>
    <row r="166" spans="2:11">
      <c r="B166" s="73"/>
    </row>
    <row r="167" spans="2:11" ht="15" customHeight="1">
      <c r="B167" s="101"/>
      <c r="D167" s="82" t="s">
        <v>23</v>
      </c>
      <c r="E167" s="43"/>
      <c r="F167" s="43"/>
      <c r="G167" s="43"/>
      <c r="H167" s="2"/>
    </row>
    <row r="168" spans="2:11">
      <c r="B168" s="101"/>
      <c r="D168" s="25"/>
      <c r="E168" s="43"/>
      <c r="F168" s="43"/>
      <c r="G168" s="43"/>
      <c r="K168" s="1"/>
    </row>
    <row r="169" spans="2:11">
      <c r="B169" s="75"/>
      <c r="D169" s="21"/>
      <c r="E169" s="40" t="str">
        <f>+'2. Victorian water industry'!$E$9</f>
        <v>2019-20</v>
      </c>
      <c r="F169" s="40" t="str">
        <f>+'2. Victorian water industry'!$F$9</f>
        <v>2020-21</v>
      </c>
      <c r="G169" s="40" t="str">
        <f>+'2. Victorian water industry'!$G$9</f>
        <v>2021-22</v>
      </c>
      <c r="H169" s="40" t="str">
        <f>+'2. Victorian water industry'!$H$9</f>
        <v>2022-23</v>
      </c>
      <c r="I169" s="40" t="str">
        <f>+'2. Victorian water industry'!$I$9</f>
        <v>2023-24</v>
      </c>
    </row>
    <row r="170" spans="2:11">
      <c r="B170" s="73"/>
      <c r="D170" s="24" t="s">
        <v>47</v>
      </c>
      <c r="E170" s="62">
        <v>29.9</v>
      </c>
      <c r="F170" s="62">
        <v>20</v>
      </c>
      <c r="G170" s="62">
        <v>14.153846153846153</v>
      </c>
      <c r="H170" s="62">
        <v>41.888888888888886</v>
      </c>
      <c r="I170" s="62">
        <v>117.45454545454545</v>
      </c>
    </row>
    <row r="171" spans="2:11">
      <c r="B171" s="73"/>
      <c r="D171" s="24" t="s">
        <v>58</v>
      </c>
      <c r="E171" s="62">
        <v>30.692307692307693</v>
      </c>
      <c r="F171" s="62">
        <v>34.75</v>
      </c>
      <c r="G171" s="62">
        <v>64.057142857142864</v>
      </c>
      <c r="H171" s="62">
        <v>39.18181818181818</v>
      </c>
      <c r="I171" s="62">
        <v>52.428571428571431</v>
      </c>
    </row>
    <row r="172" spans="2:11">
      <c r="B172" s="73"/>
      <c r="D172" s="24" t="s">
        <v>52</v>
      </c>
      <c r="E172" s="62">
        <v>51.380658436213992</v>
      </c>
      <c r="F172" s="62">
        <v>54.659638554216869</v>
      </c>
      <c r="G172" s="62">
        <v>58.800486618004868</v>
      </c>
      <c r="H172" s="62">
        <v>61.381818181818183</v>
      </c>
      <c r="I172" s="62">
        <v>51.994428969359333</v>
      </c>
    </row>
    <row r="173" spans="2:11">
      <c r="B173" s="73"/>
      <c r="D173" s="24" t="s">
        <v>53</v>
      </c>
      <c r="E173" s="62">
        <v>52.411347517730498</v>
      </c>
      <c r="F173" s="62">
        <v>59.75</v>
      </c>
      <c r="G173" s="62">
        <v>57.270270270270274</v>
      </c>
      <c r="H173" s="62">
        <v>68.396551724137936</v>
      </c>
      <c r="I173" s="62">
        <v>45.166666666666664</v>
      </c>
    </row>
    <row r="174" spans="2:11">
      <c r="B174" s="73"/>
      <c r="D174" s="24" t="s">
        <v>48</v>
      </c>
      <c r="E174" s="62">
        <v>25.554166666666678</v>
      </c>
      <c r="F174" s="62">
        <v>34.5</v>
      </c>
      <c r="G174" s="62">
        <v>30.246875000000006</v>
      </c>
      <c r="H174" s="62">
        <v>73.57692307692308</v>
      </c>
      <c r="I174" s="62">
        <v>41.78125</v>
      </c>
    </row>
    <row r="175" spans="2:11">
      <c r="B175" s="73"/>
      <c r="D175" s="24" t="s">
        <v>51</v>
      </c>
      <c r="E175" s="62">
        <v>48.203252032520325</v>
      </c>
      <c r="F175" s="62">
        <v>58.673469387755105</v>
      </c>
      <c r="G175" s="62">
        <v>36.396551724137929</v>
      </c>
      <c r="H175" s="62">
        <v>34.491525423728817</v>
      </c>
      <c r="I175" s="62">
        <v>41.698412698412696</v>
      </c>
    </row>
    <row r="176" spans="2:11">
      <c r="B176" s="73"/>
      <c r="D176" s="24" t="s">
        <v>140</v>
      </c>
      <c r="E176" s="62">
        <v>51.225000000000001</v>
      </c>
      <c r="F176" s="62">
        <v>107.69847328244275</v>
      </c>
      <c r="G176" s="62">
        <v>40.290836653386457</v>
      </c>
      <c r="H176" s="62">
        <v>107.88888888888889</v>
      </c>
      <c r="I176" s="62">
        <v>39.839826839826841</v>
      </c>
    </row>
    <row r="177" spans="2:11">
      <c r="B177" s="73"/>
      <c r="D177" s="24" t="s">
        <v>54</v>
      </c>
      <c r="E177" s="62">
        <v>41.185430463576161</v>
      </c>
      <c r="F177" s="62">
        <v>36.349693251533743</v>
      </c>
      <c r="G177" s="62">
        <v>35.758426966292134</v>
      </c>
      <c r="H177" s="62">
        <v>34.88356164383562</v>
      </c>
      <c r="I177" s="62">
        <v>39.696629213483149</v>
      </c>
    </row>
    <row r="178" spans="2:11">
      <c r="B178" s="73"/>
      <c r="D178" s="24" t="s">
        <v>57</v>
      </c>
      <c r="E178" s="62">
        <v>14</v>
      </c>
      <c r="F178" s="62">
        <v>21.25</v>
      </c>
      <c r="G178" s="62">
        <v>35</v>
      </c>
      <c r="H178" s="62">
        <v>49</v>
      </c>
      <c r="I178" s="62">
        <v>39.5</v>
      </c>
    </row>
    <row r="179" spans="2:11">
      <c r="B179" s="73"/>
      <c r="D179" s="24" t="s">
        <v>50</v>
      </c>
      <c r="E179" s="62">
        <v>34.100540540540543</v>
      </c>
      <c r="F179" s="62">
        <v>31.751315789473683</v>
      </c>
      <c r="G179" s="62">
        <v>32.462668298653611</v>
      </c>
      <c r="H179" s="62">
        <v>36.428571428571431</v>
      </c>
      <c r="I179" s="62">
        <v>35.616969696969697</v>
      </c>
    </row>
    <row r="180" spans="2:11">
      <c r="B180" s="73"/>
      <c r="D180" s="24" t="s">
        <v>46</v>
      </c>
      <c r="E180" s="62">
        <v>7.35</v>
      </c>
      <c r="F180" s="62">
        <v>35.586206896551722</v>
      </c>
      <c r="G180" s="62">
        <v>30.583333333333332</v>
      </c>
      <c r="H180" s="62">
        <v>29.741935483870968</v>
      </c>
      <c r="I180" s="62">
        <v>33.772727272727273</v>
      </c>
    </row>
    <row r="181" spans="2:11">
      <c r="B181" s="73"/>
      <c r="D181" s="24" t="s">
        <v>56</v>
      </c>
      <c r="E181" s="62">
        <v>17.391304347826086</v>
      </c>
      <c r="F181" s="62">
        <v>15.938461538461539</v>
      </c>
      <c r="G181" s="62">
        <v>14.847457627118644</v>
      </c>
      <c r="H181" s="62">
        <v>15.85</v>
      </c>
      <c r="I181" s="62">
        <v>31.239436619718308</v>
      </c>
    </row>
    <row r="182" spans="2:11">
      <c r="B182" s="73"/>
      <c r="D182" s="24" t="s">
        <v>9</v>
      </c>
      <c r="E182" s="62">
        <v>31.142857142857142</v>
      </c>
      <c r="F182" s="62">
        <v>20.604651162790699</v>
      </c>
      <c r="G182" s="62">
        <v>29.6</v>
      </c>
      <c r="H182" s="62">
        <v>30.888888888888889</v>
      </c>
      <c r="I182" s="62">
        <v>28.864150943396226</v>
      </c>
    </row>
    <row r="183" spans="2:11">
      <c r="B183" s="73"/>
      <c r="D183" s="24" t="s">
        <v>55</v>
      </c>
      <c r="E183" s="62">
        <v>15.352941176470589</v>
      </c>
      <c r="F183" s="62">
        <v>23.45</v>
      </c>
      <c r="G183" s="62">
        <v>24.266666666666666</v>
      </c>
      <c r="H183" s="62">
        <v>25.383333333333333</v>
      </c>
      <c r="I183" s="62">
        <v>24.423076923076923</v>
      </c>
    </row>
    <row r="184" spans="2:11">
      <c r="B184" s="73"/>
      <c r="D184" s="24" t="s">
        <v>49</v>
      </c>
      <c r="E184" s="62">
        <v>55.666666666666664</v>
      </c>
      <c r="F184" s="62">
        <v>42.5</v>
      </c>
      <c r="G184" s="62">
        <v>43.875</v>
      </c>
      <c r="H184" s="62">
        <v>23</v>
      </c>
      <c r="I184" s="62">
        <v>0</v>
      </c>
    </row>
    <row r="185" spans="2:11">
      <c r="B185" s="73"/>
    </row>
    <row r="186" spans="2:11">
      <c r="B186" s="73"/>
    </row>
    <row r="187" spans="2:11" ht="15" customHeight="1">
      <c r="B187" s="101"/>
      <c r="D187" s="82" t="s">
        <v>126</v>
      </c>
      <c r="G187" s="2"/>
    </row>
    <row r="188" spans="2:11">
      <c r="B188" s="101"/>
      <c r="D188" s="26"/>
      <c r="K188" s="1"/>
    </row>
    <row r="189" spans="2:11">
      <c r="B189" s="75"/>
      <c r="D189" s="21"/>
      <c r="E189" s="40" t="str">
        <f>+'2. Victorian water industry'!$E$9</f>
        <v>2019-20</v>
      </c>
      <c r="F189" s="40" t="str">
        <f>+'2. Victorian water industry'!$F$9</f>
        <v>2020-21</v>
      </c>
      <c r="G189" s="40" t="str">
        <f>+'2. Victorian water industry'!$G$9</f>
        <v>2021-22</v>
      </c>
      <c r="H189" s="40" t="str">
        <f>+'2. Victorian water industry'!$H$9</f>
        <v>2022-23</v>
      </c>
      <c r="I189" s="40" t="str">
        <f>+'2. Victorian water industry'!$I$9</f>
        <v>2023-24</v>
      </c>
    </row>
    <row r="190" spans="2:11">
      <c r="B190" s="73"/>
      <c r="D190" s="24" t="s">
        <v>140</v>
      </c>
      <c r="E190" s="62">
        <v>401.99368421052634</v>
      </c>
      <c r="F190" s="62">
        <v>483.88366336633663</v>
      </c>
      <c r="G190" s="62">
        <v>451.46717171717171</v>
      </c>
      <c r="H190" s="62">
        <v>458.50318471337579</v>
      </c>
      <c r="I190" s="62">
        <v>460.16620498614958</v>
      </c>
    </row>
    <row r="191" spans="2:11">
      <c r="B191" s="73"/>
      <c r="D191" s="24" t="s">
        <v>58</v>
      </c>
      <c r="E191" s="62">
        <v>0</v>
      </c>
      <c r="F191" s="62">
        <v>0</v>
      </c>
      <c r="G191" s="62">
        <v>576</v>
      </c>
      <c r="H191" s="62">
        <v>0</v>
      </c>
      <c r="I191" s="62">
        <v>454</v>
      </c>
    </row>
    <row r="192" spans="2:11">
      <c r="B192" s="73"/>
      <c r="D192" s="24" t="s">
        <v>56</v>
      </c>
      <c r="E192" s="62">
        <v>245.33333333333334</v>
      </c>
      <c r="F192" s="62">
        <v>524.66666666666663</v>
      </c>
      <c r="G192" s="62">
        <v>354.66666666666669</v>
      </c>
      <c r="H192" s="62">
        <v>189</v>
      </c>
      <c r="I192" s="62">
        <v>387.1</v>
      </c>
    </row>
    <row r="193" spans="2:11">
      <c r="B193" s="73"/>
      <c r="D193" s="24" t="s">
        <v>9</v>
      </c>
      <c r="E193" s="62">
        <v>324.87096774193549</v>
      </c>
      <c r="F193" s="62">
        <v>310.13333333333333</v>
      </c>
      <c r="G193" s="62">
        <v>241.67346938775509</v>
      </c>
      <c r="H193" s="62">
        <v>296.49253731343282</v>
      </c>
      <c r="I193" s="62">
        <v>382.24074074074076</v>
      </c>
    </row>
    <row r="194" spans="2:11">
      <c r="B194" s="73"/>
      <c r="D194" s="24" t="s">
        <v>50</v>
      </c>
      <c r="E194" s="62">
        <v>221.62068965517241</v>
      </c>
      <c r="F194" s="62">
        <v>185.23809523809524</v>
      </c>
      <c r="G194" s="62">
        <v>204.4</v>
      </c>
      <c r="H194" s="62">
        <v>249.86956521739131</v>
      </c>
      <c r="I194" s="62">
        <v>339.68181818181819</v>
      </c>
    </row>
    <row r="195" spans="2:11">
      <c r="B195" s="73"/>
      <c r="D195" s="24" t="s">
        <v>51</v>
      </c>
      <c r="E195" s="62">
        <v>313.27118644067798</v>
      </c>
      <c r="F195" s="62">
        <v>323.5128205128205</v>
      </c>
      <c r="G195" s="62">
        <v>370.11363636363637</v>
      </c>
      <c r="H195" s="62">
        <v>284</v>
      </c>
      <c r="I195" s="62">
        <v>329.27272727272725</v>
      </c>
    </row>
    <row r="196" spans="2:11">
      <c r="B196" s="73"/>
      <c r="D196" s="24" t="s">
        <v>52</v>
      </c>
      <c r="E196" s="62">
        <v>266.36029411764707</v>
      </c>
      <c r="F196" s="62">
        <v>270.86521739130433</v>
      </c>
      <c r="G196" s="62">
        <v>289.01</v>
      </c>
      <c r="H196" s="62">
        <v>302.54214123006835</v>
      </c>
      <c r="I196" s="62">
        <v>285.64397905759165</v>
      </c>
    </row>
    <row r="197" spans="2:11">
      <c r="B197" s="73"/>
      <c r="D197" s="24" t="s">
        <v>53</v>
      </c>
      <c r="E197" s="62">
        <v>672.27777777777783</v>
      </c>
      <c r="F197" s="62">
        <v>253.42857142857142</v>
      </c>
      <c r="G197" s="62">
        <v>261.09523809523807</v>
      </c>
      <c r="H197" s="62">
        <v>592.86363636363637</v>
      </c>
      <c r="I197" s="62">
        <v>266.74603174603175</v>
      </c>
    </row>
    <row r="198" spans="2:11">
      <c r="B198" s="73"/>
      <c r="D198" s="24" t="s">
        <v>49</v>
      </c>
      <c r="E198" s="62">
        <v>1397.5616438356165</v>
      </c>
      <c r="F198" s="62">
        <v>377.33898305084745</v>
      </c>
      <c r="G198" s="62">
        <v>218.18055555555554</v>
      </c>
      <c r="H198" s="62">
        <v>259.76712328767121</v>
      </c>
      <c r="I198" s="62">
        <v>250.14285714285714</v>
      </c>
    </row>
    <row r="199" spans="2:11">
      <c r="B199" s="73"/>
      <c r="D199" s="24" t="s">
        <v>54</v>
      </c>
      <c r="E199" s="62">
        <v>345.08333333333331</v>
      </c>
      <c r="F199" s="62">
        <v>334.82608695652175</v>
      </c>
      <c r="G199" s="62">
        <v>1242.5999999999999</v>
      </c>
      <c r="H199" s="62">
        <v>1728.7222222222222</v>
      </c>
      <c r="I199" s="62">
        <v>248.27272727272728</v>
      </c>
    </row>
    <row r="200" spans="2:11">
      <c r="B200" s="73"/>
      <c r="D200" s="24" t="s">
        <v>55</v>
      </c>
      <c r="E200" s="62">
        <v>221.68421052631578</v>
      </c>
      <c r="F200" s="62">
        <v>196.13725490196077</v>
      </c>
      <c r="G200" s="62">
        <v>230.57377049180329</v>
      </c>
      <c r="H200" s="62">
        <v>594.08000000000004</v>
      </c>
      <c r="I200" s="62">
        <v>223.35</v>
      </c>
    </row>
    <row r="201" spans="2:11">
      <c r="B201" s="73"/>
      <c r="D201" s="24" t="s">
        <v>47</v>
      </c>
      <c r="E201" s="62">
        <v>392.5</v>
      </c>
      <c r="F201" s="62">
        <v>583.25</v>
      </c>
      <c r="G201" s="62">
        <v>13095</v>
      </c>
      <c r="H201" s="62">
        <v>998.66666666666663</v>
      </c>
      <c r="I201" s="62">
        <v>172.66666666666666</v>
      </c>
    </row>
    <row r="202" spans="2:11">
      <c r="B202" s="73"/>
      <c r="D202" s="24" t="s">
        <v>48</v>
      </c>
      <c r="E202" s="62">
        <v>571</v>
      </c>
      <c r="F202" s="62">
        <v>0</v>
      </c>
      <c r="G202" s="62">
        <v>0</v>
      </c>
      <c r="H202" s="62">
        <v>0</v>
      </c>
      <c r="I202" s="62">
        <v>69</v>
      </c>
    </row>
    <row r="203" spans="2:11">
      <c r="B203" s="73"/>
      <c r="D203" s="24" t="s">
        <v>57</v>
      </c>
      <c r="E203" s="62">
        <v>227.66666666666666</v>
      </c>
      <c r="F203" s="62">
        <v>0</v>
      </c>
      <c r="G203" s="62">
        <v>0</v>
      </c>
      <c r="H203" s="62">
        <v>0</v>
      </c>
      <c r="I203" s="62">
        <v>0</v>
      </c>
    </row>
    <row r="204" spans="2:11">
      <c r="B204" s="73"/>
      <c r="D204" s="24" t="s">
        <v>46</v>
      </c>
      <c r="E204" s="62">
        <v>0</v>
      </c>
      <c r="F204" s="62">
        <v>452</v>
      </c>
      <c r="G204" s="62">
        <v>331.5</v>
      </c>
      <c r="H204" s="62">
        <v>686.33333333333337</v>
      </c>
      <c r="I204" s="62">
        <v>0</v>
      </c>
    </row>
    <row r="205" spans="2:11">
      <c r="B205" s="73"/>
    </row>
    <row r="206" spans="2:11">
      <c r="B206" s="73"/>
    </row>
    <row r="207" spans="2:11" ht="15" customHeight="1">
      <c r="B207" s="101"/>
      <c r="D207" s="82" t="s">
        <v>127</v>
      </c>
      <c r="E207" s="43"/>
      <c r="F207" s="43"/>
      <c r="G207" s="43"/>
      <c r="H207" s="2"/>
      <c r="I207" s="2"/>
      <c r="J207" s="1"/>
      <c r="K207" s="1"/>
    </row>
    <row r="208" spans="2:11">
      <c r="B208" s="101"/>
      <c r="D208" s="25"/>
      <c r="E208" s="43"/>
      <c r="F208" s="43"/>
      <c r="G208" s="43"/>
    </row>
    <row r="209" spans="2:9">
      <c r="B209" s="75"/>
      <c r="D209" s="21"/>
      <c r="E209" s="40" t="str">
        <f>+'2. Victorian water industry'!$E$9</f>
        <v>2019-20</v>
      </c>
      <c r="F209" s="40" t="str">
        <f>+'2. Victorian water industry'!$F$9</f>
        <v>2020-21</v>
      </c>
      <c r="G209" s="40" t="str">
        <f>+'2. Victorian water industry'!$G$9</f>
        <v>2021-22</v>
      </c>
      <c r="H209" s="40" t="str">
        <f>+'2. Victorian water industry'!$H$9</f>
        <v>2022-23</v>
      </c>
      <c r="I209" s="40" t="str">
        <f>+'2. Victorian water industry'!$I$9</f>
        <v>2023-24</v>
      </c>
    </row>
    <row r="210" spans="2:9">
      <c r="B210" s="73"/>
      <c r="D210" s="24" t="s">
        <v>47</v>
      </c>
      <c r="E210" s="62">
        <v>188.1</v>
      </c>
      <c r="F210" s="62">
        <v>166.875</v>
      </c>
      <c r="G210" s="62">
        <v>162.07692307692307</v>
      </c>
      <c r="H210" s="62">
        <v>409.27777777777777</v>
      </c>
      <c r="I210" s="62">
        <v>8607.818181818182</v>
      </c>
    </row>
    <row r="211" spans="2:9">
      <c r="B211" s="73"/>
      <c r="D211" s="24" t="s">
        <v>58</v>
      </c>
      <c r="E211" s="62">
        <v>1746.6153846153845</v>
      </c>
      <c r="F211" s="62">
        <v>2248.75</v>
      </c>
      <c r="G211" s="62">
        <v>3583.1428571428573</v>
      </c>
      <c r="H211" s="62">
        <v>2571.9545454545455</v>
      </c>
      <c r="I211" s="62">
        <v>2285.9047619047619</v>
      </c>
    </row>
    <row r="212" spans="2:9">
      <c r="B212" s="73"/>
      <c r="D212" s="24" t="s">
        <v>140</v>
      </c>
      <c r="E212" s="62">
        <v>1201.2583333333334</v>
      </c>
      <c r="F212" s="62">
        <v>755.09923664122141</v>
      </c>
      <c r="G212" s="62">
        <v>961.98804780876492</v>
      </c>
      <c r="H212" s="62">
        <v>736.38888888888891</v>
      </c>
      <c r="I212" s="62">
        <v>1567.7952813852814</v>
      </c>
    </row>
    <row r="213" spans="2:9">
      <c r="B213" s="73"/>
      <c r="D213" s="24" t="s">
        <v>54</v>
      </c>
      <c r="E213" s="62">
        <v>1112.6225165562914</v>
      </c>
      <c r="F213" s="62">
        <v>1837.6073619631902</v>
      </c>
      <c r="G213" s="62">
        <v>624.00561797752812</v>
      </c>
      <c r="H213" s="62">
        <v>1230.5684931506848</v>
      </c>
      <c r="I213" s="62">
        <v>1177.9775280898875</v>
      </c>
    </row>
    <row r="214" spans="2:9">
      <c r="B214" s="73"/>
      <c r="D214" s="24" t="s">
        <v>51</v>
      </c>
      <c r="E214" s="62">
        <v>698.6260162601626</v>
      </c>
      <c r="F214" s="62">
        <v>430.72448979591837</v>
      </c>
      <c r="G214" s="62">
        <v>443.15517241379308</v>
      </c>
      <c r="H214" s="62">
        <v>424.08474576271186</v>
      </c>
      <c r="I214" s="62">
        <v>731.47619047619048</v>
      </c>
    </row>
    <row r="215" spans="2:9">
      <c r="B215" s="73"/>
      <c r="D215" s="24" t="s">
        <v>48</v>
      </c>
      <c r="E215" s="62">
        <v>297.87559523809512</v>
      </c>
      <c r="F215" s="62">
        <v>698.4375</v>
      </c>
      <c r="G215" s="62">
        <v>494.2156250000001</v>
      </c>
      <c r="H215" s="62">
        <v>1121.8461538461538</v>
      </c>
      <c r="I215" s="62">
        <v>636.65625</v>
      </c>
    </row>
    <row r="216" spans="2:9">
      <c r="B216" s="73"/>
      <c r="D216" s="24" t="s">
        <v>9</v>
      </c>
      <c r="E216" s="62">
        <v>450.48809523809524</v>
      </c>
      <c r="F216" s="62">
        <v>260.74418604651163</v>
      </c>
      <c r="G216" s="62">
        <v>224.28888888888889</v>
      </c>
      <c r="H216" s="62">
        <v>388.30687830687833</v>
      </c>
      <c r="I216" s="62">
        <v>567.35849056603774</v>
      </c>
    </row>
    <row r="217" spans="2:9">
      <c r="B217" s="73"/>
      <c r="D217" s="24" t="s">
        <v>53</v>
      </c>
      <c r="E217" s="62">
        <v>1598.886524822695</v>
      </c>
      <c r="F217" s="62">
        <v>683.09259259259261</v>
      </c>
      <c r="G217" s="62">
        <v>1841.1891891891892</v>
      </c>
      <c r="H217" s="62">
        <v>1581.8275862068965</v>
      </c>
      <c r="I217" s="62">
        <v>560.66666666666663</v>
      </c>
    </row>
    <row r="218" spans="2:9">
      <c r="B218" s="73"/>
      <c r="D218" s="24" t="s">
        <v>55</v>
      </c>
      <c r="E218" s="62">
        <v>161.1764705882353</v>
      </c>
      <c r="F218" s="62">
        <v>158.80000000000001</v>
      </c>
      <c r="G218" s="62">
        <v>213</v>
      </c>
      <c r="H218" s="62">
        <v>220.18333333333334</v>
      </c>
      <c r="I218" s="62">
        <v>465.44230769230768</v>
      </c>
    </row>
    <row r="219" spans="2:9">
      <c r="B219" s="73"/>
      <c r="D219" s="24" t="s">
        <v>50</v>
      </c>
      <c r="E219" s="62">
        <v>439.07567567567565</v>
      </c>
      <c r="F219" s="62">
        <v>382.23421052631579</v>
      </c>
      <c r="G219" s="62">
        <v>428.81640146878823</v>
      </c>
      <c r="H219" s="62">
        <v>515.01996927803384</v>
      </c>
      <c r="I219" s="62">
        <v>449.76</v>
      </c>
    </row>
    <row r="220" spans="2:9">
      <c r="B220" s="73"/>
      <c r="D220" s="24" t="s">
        <v>52</v>
      </c>
      <c r="E220" s="62">
        <v>275.25720164609055</v>
      </c>
      <c r="F220" s="62">
        <v>365.45783132530119</v>
      </c>
      <c r="G220" s="62">
        <v>304.02676399026763</v>
      </c>
      <c r="H220" s="62">
        <v>380.10454545454547</v>
      </c>
      <c r="I220" s="62">
        <v>301.66573816155989</v>
      </c>
    </row>
    <row r="221" spans="2:9">
      <c r="B221" s="73"/>
      <c r="D221" s="24" t="s">
        <v>46</v>
      </c>
      <c r="E221" s="62">
        <v>363.85</v>
      </c>
      <c r="F221" s="62">
        <v>319.75862068965517</v>
      </c>
      <c r="G221" s="62">
        <v>330.29166666666669</v>
      </c>
      <c r="H221" s="62">
        <v>312.74193548387098</v>
      </c>
      <c r="I221" s="62">
        <v>227.24242424242425</v>
      </c>
    </row>
    <row r="222" spans="2:9">
      <c r="B222" s="73"/>
      <c r="D222" s="24" t="s">
        <v>57</v>
      </c>
      <c r="E222" s="62">
        <v>346</v>
      </c>
      <c r="F222" s="62">
        <v>208.25</v>
      </c>
      <c r="G222" s="62">
        <v>267</v>
      </c>
      <c r="H222" s="62">
        <v>541.5</v>
      </c>
      <c r="I222" s="62">
        <v>219</v>
      </c>
    </row>
    <row r="223" spans="2:9">
      <c r="B223" s="73"/>
      <c r="D223" s="24" t="s">
        <v>56</v>
      </c>
      <c r="E223" s="62">
        <v>255.7608695652174</v>
      </c>
      <c r="F223" s="62">
        <v>180.49230769230769</v>
      </c>
      <c r="G223" s="62">
        <v>171.79661016949152</v>
      </c>
      <c r="H223" s="62">
        <v>288.07499999999999</v>
      </c>
      <c r="I223" s="62">
        <v>176.14084507042253</v>
      </c>
    </row>
    <row r="224" spans="2:9">
      <c r="B224" s="73"/>
      <c r="D224" s="24" t="s">
        <v>49</v>
      </c>
      <c r="E224" s="62">
        <v>361.33333333333331</v>
      </c>
      <c r="F224" s="62">
        <v>199.33333333333334</v>
      </c>
      <c r="G224" s="62">
        <v>352</v>
      </c>
      <c r="H224" s="62">
        <v>109</v>
      </c>
      <c r="I224" s="62">
        <v>0</v>
      </c>
    </row>
    <row r="225" spans="2:12">
      <c r="B225" s="73"/>
      <c r="L225" s="1"/>
    </row>
    <row r="226" spans="2:12" ht="12.75">
      <c r="B226" s="73"/>
      <c r="C226" s="52"/>
      <c r="D226" s="52"/>
      <c r="F226" s="52"/>
      <c r="G226" s="52"/>
      <c r="H226" s="52"/>
      <c r="I226" s="52"/>
      <c r="J226" s="52"/>
    </row>
    <row r="227" spans="2:12" ht="15" customHeight="1">
      <c r="B227" s="101"/>
      <c r="D227" s="82" t="s">
        <v>68</v>
      </c>
      <c r="E227" s="86"/>
      <c r="F227" s="86"/>
      <c r="G227" s="86"/>
      <c r="H227" s="1"/>
      <c r="I227" s="2"/>
    </row>
    <row r="228" spans="2:12">
      <c r="B228" s="101"/>
      <c r="D228" s="25"/>
      <c r="E228" s="43"/>
      <c r="F228" s="43"/>
      <c r="G228" s="43"/>
    </row>
    <row r="229" spans="2:12">
      <c r="B229" s="75"/>
      <c r="D229" s="21" t="s">
        <v>0</v>
      </c>
      <c r="E229" s="40" t="str">
        <f>+'2. Victorian water industry'!$E$9</f>
        <v>2019-20</v>
      </c>
      <c r="F229" s="40" t="str">
        <f>+'2. Victorian water industry'!$F$9</f>
        <v>2020-21</v>
      </c>
      <c r="G229" s="40" t="str">
        <f>+'2. Victorian water industry'!$G$9</f>
        <v>2021-22</v>
      </c>
      <c r="H229" s="40" t="str">
        <f>+'2. Victorian water industry'!$H$9</f>
        <v>2022-23</v>
      </c>
      <c r="I229" s="40" t="str">
        <f>+'2. Victorian water industry'!$I$9</f>
        <v>2023-24</v>
      </c>
    </row>
    <row r="230" spans="2:12">
      <c r="B230" s="73"/>
      <c r="D230" s="24" t="s">
        <v>55</v>
      </c>
      <c r="E230" s="34">
        <v>98.888888888888886</v>
      </c>
      <c r="F230" s="34">
        <v>100</v>
      </c>
      <c r="G230" s="34">
        <v>100</v>
      </c>
      <c r="H230" s="34">
        <v>100</v>
      </c>
      <c r="I230" s="34">
        <v>100</v>
      </c>
    </row>
    <row r="231" spans="2:12">
      <c r="B231" s="73"/>
      <c r="D231" s="24" t="s">
        <v>56</v>
      </c>
      <c r="E231" s="34">
        <v>95.918367346938766</v>
      </c>
      <c r="F231" s="34">
        <v>100</v>
      </c>
      <c r="G231" s="34">
        <v>97.972972972972968</v>
      </c>
      <c r="H231" s="34">
        <v>99.324324324324323</v>
      </c>
      <c r="I231" s="34">
        <v>98.82352941176471</v>
      </c>
    </row>
    <row r="232" spans="2:12">
      <c r="B232" s="73"/>
      <c r="D232" s="24" t="s">
        <v>53</v>
      </c>
      <c r="E232" s="34">
        <v>99.236641221374043</v>
      </c>
      <c r="F232" s="34">
        <v>98.312236286919827</v>
      </c>
      <c r="G232" s="34">
        <v>99.285714285714292</v>
      </c>
      <c r="H232" s="34">
        <v>98.555956678700369</v>
      </c>
      <c r="I232" s="34">
        <v>98.639455782312922</v>
      </c>
    </row>
    <row r="233" spans="2:12">
      <c r="B233" s="73"/>
      <c r="D233" s="24" t="s">
        <v>58</v>
      </c>
      <c r="E233" s="34">
        <v>96.825396825396822</v>
      </c>
      <c r="F233" s="34">
        <v>100</v>
      </c>
      <c r="G233" s="34">
        <v>97.560975609756099</v>
      </c>
      <c r="H233" s="34">
        <v>100</v>
      </c>
      <c r="I233" s="34">
        <v>98.571428571428584</v>
      </c>
    </row>
    <row r="234" spans="2:12">
      <c r="B234" s="73"/>
      <c r="D234" s="24" t="s">
        <v>52</v>
      </c>
      <c r="E234" s="34">
        <v>97.038642109064639</v>
      </c>
      <c r="F234" s="34">
        <v>98.161607524583147</v>
      </c>
      <c r="G234" s="34">
        <v>98.017537171178034</v>
      </c>
      <c r="H234" s="34">
        <v>97.33777038269551</v>
      </c>
      <c r="I234" s="34">
        <v>98.149983481995378</v>
      </c>
    </row>
    <row r="235" spans="2:12">
      <c r="B235" s="73"/>
      <c r="D235" s="24" t="s">
        <v>49</v>
      </c>
      <c r="E235" s="34">
        <v>97.160883280757091</v>
      </c>
      <c r="F235" s="34">
        <v>98.503740648379051</v>
      </c>
      <c r="G235" s="34">
        <v>98.879551820728295</v>
      </c>
      <c r="H235" s="34">
        <v>97.023809523809518</v>
      </c>
      <c r="I235" s="34">
        <v>98.09264305177112</v>
      </c>
    </row>
    <row r="236" spans="2:12">
      <c r="B236" s="73"/>
      <c r="D236" s="24" t="s">
        <v>57</v>
      </c>
      <c r="E236" s="34">
        <v>95.238095238095227</v>
      </c>
      <c r="F236" s="34">
        <v>98.666666666666671</v>
      </c>
      <c r="G236" s="34">
        <v>100</v>
      </c>
      <c r="H236" s="34">
        <v>98.611111111111114</v>
      </c>
      <c r="I236" s="34">
        <v>97.647058823529406</v>
      </c>
    </row>
    <row r="237" spans="2:12">
      <c r="B237" s="73"/>
      <c r="D237" s="24" t="s">
        <v>50</v>
      </c>
      <c r="E237" s="34">
        <v>97.690387016229721</v>
      </c>
      <c r="F237" s="34">
        <v>98.953001395998143</v>
      </c>
      <c r="G237" s="34">
        <v>96.778378378378378</v>
      </c>
      <c r="H237" s="34">
        <v>97.083427537870222</v>
      </c>
      <c r="I237" s="34">
        <v>97.632252559726965</v>
      </c>
    </row>
    <row r="238" spans="2:12">
      <c r="B238" s="73"/>
      <c r="D238" s="24" t="s">
        <v>54</v>
      </c>
      <c r="E238" s="34">
        <v>97.321428571428569</v>
      </c>
      <c r="F238" s="34">
        <v>93.429158110882966</v>
      </c>
      <c r="G238" s="34">
        <v>95.008319467554088</v>
      </c>
      <c r="H238" s="34">
        <v>96.206896551724142</v>
      </c>
      <c r="I238" s="34">
        <v>97.31543624161074</v>
      </c>
    </row>
    <row r="239" spans="2:12">
      <c r="B239" s="73"/>
      <c r="D239" s="24" t="s">
        <v>9</v>
      </c>
      <c r="E239" s="34">
        <v>97.946611909650926</v>
      </c>
      <c r="F239" s="34">
        <v>97.84688995215312</v>
      </c>
      <c r="G239" s="34">
        <v>99.019607843137265</v>
      </c>
      <c r="H239" s="34">
        <v>97.885835095137423</v>
      </c>
      <c r="I239" s="34">
        <v>96.818181818181813</v>
      </c>
    </row>
    <row r="240" spans="2:12">
      <c r="B240" s="73"/>
      <c r="D240" s="24" t="s">
        <v>47</v>
      </c>
      <c r="E240" s="34">
        <v>96.916299559471369</v>
      </c>
      <c r="F240" s="34">
        <v>98.395721925133699</v>
      </c>
      <c r="G240" s="34">
        <v>98.484848484848484</v>
      </c>
      <c r="H240" s="34">
        <v>98.333333333333329</v>
      </c>
      <c r="I240" s="34">
        <v>95.774647887323937</v>
      </c>
    </row>
    <row r="241" spans="2:9">
      <c r="B241" s="73"/>
      <c r="D241" s="24" t="s">
        <v>51</v>
      </c>
      <c r="E241" s="34">
        <v>94.791666666666657</v>
      </c>
      <c r="F241" s="34">
        <v>93.822393822393821</v>
      </c>
      <c r="G241" s="34">
        <v>95.222929936305732</v>
      </c>
      <c r="H241" s="34">
        <v>95.497630331753555</v>
      </c>
      <c r="I241" s="34">
        <v>95.3125</v>
      </c>
    </row>
    <row r="242" spans="2:9">
      <c r="B242" s="73"/>
      <c r="D242" s="24" t="s">
        <v>46</v>
      </c>
      <c r="E242" s="34">
        <v>97.647058823529406</v>
      </c>
      <c r="F242" s="34">
        <v>90.990990990990994</v>
      </c>
      <c r="G242" s="34">
        <v>91.411042944785279</v>
      </c>
      <c r="H242" s="34">
        <v>88.111888111888121</v>
      </c>
      <c r="I242" s="34">
        <v>94.705882352941174</v>
      </c>
    </row>
    <row r="243" spans="2:9">
      <c r="B243" s="73"/>
      <c r="D243" s="24" t="s">
        <v>48</v>
      </c>
      <c r="E243" s="34">
        <v>94.179894179894177</v>
      </c>
      <c r="F243" s="34">
        <v>95.33898305084746</v>
      </c>
      <c r="G243" s="34">
        <v>95.6</v>
      </c>
      <c r="H243" s="34">
        <v>97.340425531914903</v>
      </c>
      <c r="I243" s="34">
        <v>94.701986754966882</v>
      </c>
    </row>
    <row r="244" spans="2:9">
      <c r="B244" s="73"/>
      <c r="D244" s="24" t="s">
        <v>140</v>
      </c>
      <c r="E244" s="34">
        <v>97.0718232044199</v>
      </c>
      <c r="F244" s="34">
        <v>97.4964234620887</v>
      </c>
      <c r="G244" s="34">
        <v>96.739130434782609</v>
      </c>
      <c r="H244" s="34">
        <v>94.018296973961995</v>
      </c>
      <c r="I244" s="34">
        <v>89.237137788290951</v>
      </c>
    </row>
    <row r="245" spans="2:9">
      <c r="B245" s="73"/>
    </row>
    <row r="246" spans="2:9">
      <c r="B246" s="73"/>
    </row>
    <row r="247" spans="2:9">
      <c r="B247" s="73"/>
      <c r="D247" s="82" t="s">
        <v>85</v>
      </c>
    </row>
    <row r="248" spans="2:9">
      <c r="B248" s="73"/>
      <c r="D248" s="26"/>
    </row>
    <row r="249" spans="2:9">
      <c r="B249" s="73"/>
      <c r="D249" s="21" t="s">
        <v>0</v>
      </c>
      <c r="E249" s="40" t="str">
        <f>+'2. Victorian water industry'!$E$9</f>
        <v>2019-20</v>
      </c>
      <c r="F249" s="40" t="str">
        <f>+'2. Victorian water industry'!$F$9</f>
        <v>2020-21</v>
      </c>
      <c r="G249" s="40" t="str">
        <f>+'2. Victorian water industry'!$G$9</f>
        <v>2021-22</v>
      </c>
      <c r="H249" s="40" t="str">
        <f>+'2. Victorian water industry'!$H$9</f>
        <v>2022-23</v>
      </c>
      <c r="I249" s="40" t="str">
        <f>+'2. Victorian water industry'!$I$9</f>
        <v>2023-24</v>
      </c>
    </row>
    <row r="250" spans="2:9">
      <c r="B250" s="73"/>
      <c r="D250" s="24" t="s">
        <v>9</v>
      </c>
      <c r="E250" s="62">
        <v>43.19127564930406</v>
      </c>
      <c r="F250" s="62">
        <v>50.522398740518106</v>
      </c>
      <c r="G250" s="62">
        <v>43.819583214387663</v>
      </c>
      <c r="H250" s="62">
        <v>43.612830613393363</v>
      </c>
      <c r="I250" s="62">
        <v>39.748075577326802</v>
      </c>
    </row>
    <row r="251" spans="2:9">
      <c r="B251" s="73"/>
      <c r="D251" s="24" t="s">
        <v>54</v>
      </c>
      <c r="E251" s="62">
        <v>32.641921397379917</v>
      </c>
      <c r="F251" s="62">
        <v>29.745245783997131</v>
      </c>
      <c r="G251" s="62">
        <v>26.799007444168733</v>
      </c>
      <c r="H251" s="62">
        <v>23.53146853146853</v>
      </c>
      <c r="I251" s="62">
        <v>28.177747158112297</v>
      </c>
    </row>
    <row r="252" spans="2:9">
      <c r="B252" s="73"/>
      <c r="D252" s="24" t="s">
        <v>50</v>
      </c>
      <c r="E252" s="62">
        <v>42.391632304133559</v>
      </c>
      <c r="F252" s="62">
        <v>32.295603739805053</v>
      </c>
      <c r="G252" s="62">
        <v>27.597860869668217</v>
      </c>
      <c r="H252" s="62">
        <v>28.785626474593641</v>
      </c>
      <c r="I252" s="62">
        <v>25.808003078106967</v>
      </c>
    </row>
    <row r="253" spans="2:9">
      <c r="B253" s="73"/>
      <c r="D253" s="24" t="s">
        <v>140</v>
      </c>
      <c r="E253" s="62">
        <v>22.563787679214574</v>
      </c>
      <c r="F253" s="62">
        <v>19.164197823151888</v>
      </c>
      <c r="G253" s="62">
        <v>16.93169582247468</v>
      </c>
      <c r="H253" s="62">
        <v>15.614343931746482</v>
      </c>
      <c r="I253" s="62">
        <v>17.363376472402464</v>
      </c>
    </row>
    <row r="254" spans="2:9">
      <c r="B254" s="73"/>
      <c r="D254" s="24" t="s">
        <v>51</v>
      </c>
      <c r="E254" s="62">
        <v>18.809201623815969</v>
      </c>
      <c r="F254" s="62">
        <v>19.722038385175381</v>
      </c>
      <c r="G254" s="62">
        <v>16.688144329896907</v>
      </c>
      <c r="H254" s="62">
        <v>16.446955430006277</v>
      </c>
      <c r="I254" s="62">
        <v>15.055762081784389</v>
      </c>
    </row>
    <row r="255" spans="2:9">
      <c r="B255" s="73"/>
      <c r="D255" s="24" t="s">
        <v>52</v>
      </c>
      <c r="E255" s="62">
        <v>20.54892357922661</v>
      </c>
      <c r="F255" s="62">
        <v>16.530092534227578</v>
      </c>
      <c r="G255" s="62">
        <v>16.118578409294045</v>
      </c>
      <c r="H255" s="62">
        <v>14.346366508688785</v>
      </c>
      <c r="I255" s="62">
        <v>14.673435516938396</v>
      </c>
    </row>
    <row r="256" spans="2:9">
      <c r="B256" s="73"/>
      <c r="D256" s="24" t="s">
        <v>56</v>
      </c>
      <c r="E256" s="62">
        <v>14.564564564564563</v>
      </c>
      <c r="F256" s="62">
        <v>17.327459618208515</v>
      </c>
      <c r="G256" s="62">
        <v>16.981132075471699</v>
      </c>
      <c r="H256" s="62">
        <v>11.925287356321839</v>
      </c>
      <c r="I256" s="62">
        <v>12.802275960170698</v>
      </c>
    </row>
    <row r="257" spans="2:9">
      <c r="B257" s="73"/>
      <c r="D257" s="24" t="s">
        <v>53</v>
      </c>
      <c r="E257" s="62">
        <v>22.255340288127172</v>
      </c>
      <c r="F257" s="62">
        <v>17.779835401080579</v>
      </c>
      <c r="G257" s="62">
        <v>20.682926829268293</v>
      </c>
      <c r="H257" s="62">
        <v>16.149559382170885</v>
      </c>
      <c r="I257" s="62">
        <v>11.779180893882456</v>
      </c>
    </row>
    <row r="258" spans="2:9">
      <c r="B258" s="73"/>
      <c r="D258" s="24" t="s">
        <v>55</v>
      </c>
      <c r="E258" s="62">
        <v>18.487765671897034</v>
      </c>
      <c r="F258" s="62">
        <v>16.975121666773308</v>
      </c>
      <c r="G258" s="62">
        <v>8.9523809523809526</v>
      </c>
      <c r="H258" s="62">
        <v>7.8651685393258424</v>
      </c>
      <c r="I258" s="62">
        <v>11.338289962825279</v>
      </c>
    </row>
    <row r="259" spans="2:9">
      <c r="B259" s="73"/>
      <c r="D259" s="24" t="s">
        <v>48</v>
      </c>
      <c r="E259" s="62">
        <v>13.821751701569701</v>
      </c>
      <c r="F259" s="62">
        <v>14.970501474926253</v>
      </c>
      <c r="G259" s="62">
        <v>10.706482155863073</v>
      </c>
      <c r="H259" s="62">
        <v>10.215827338129497</v>
      </c>
      <c r="I259" s="62">
        <v>8.5998578535891959</v>
      </c>
    </row>
    <row r="260" spans="2:9">
      <c r="B260" s="73"/>
      <c r="D260" s="24" t="s">
        <v>47</v>
      </c>
      <c r="E260" s="62">
        <v>10.61313111672824</v>
      </c>
      <c r="F260" s="62">
        <v>10.614948721018397</v>
      </c>
      <c r="G260" s="62">
        <v>9.7255512191449025</v>
      </c>
      <c r="H260" s="62">
        <v>9.3797811896945422</v>
      </c>
      <c r="I260" s="62">
        <v>7.6525470858949172</v>
      </c>
    </row>
    <row r="261" spans="2:9">
      <c r="B261" s="73"/>
      <c r="D261" s="24" t="s">
        <v>46</v>
      </c>
      <c r="E261" s="62">
        <v>9.154329366457274</v>
      </c>
      <c r="F261" s="62">
        <v>8.1097098179474116</v>
      </c>
      <c r="G261" s="62">
        <v>5.2415210688591989</v>
      </c>
      <c r="H261" s="62">
        <v>7.0159261523658696</v>
      </c>
      <c r="I261" s="62">
        <v>6.7466274303981209</v>
      </c>
    </row>
    <row r="262" spans="2:9">
      <c r="B262" s="73"/>
      <c r="D262" s="24" t="s">
        <v>49</v>
      </c>
      <c r="E262" s="62">
        <v>6.8887634105025413</v>
      </c>
      <c r="F262" s="62">
        <v>1.5008337965536409</v>
      </c>
      <c r="G262" s="62">
        <v>3.6703540029045101</v>
      </c>
      <c r="H262" s="62">
        <v>4.1916167664670656</v>
      </c>
      <c r="I262" s="62">
        <v>4.9146683949017067</v>
      </c>
    </row>
    <row r="263" spans="2:9">
      <c r="B263" s="73"/>
      <c r="D263" s="24" t="s">
        <v>58</v>
      </c>
      <c r="E263" s="62">
        <v>3.6288232244686367</v>
      </c>
      <c r="F263" s="62">
        <v>5.3832350679312997</v>
      </c>
      <c r="G263" s="62">
        <v>7.6316458916306287</v>
      </c>
      <c r="H263" s="62">
        <v>4.5340050377833752</v>
      </c>
      <c r="I263" s="62">
        <v>3.4808552958727002</v>
      </c>
    </row>
    <row r="264" spans="2:9">
      <c r="B264" s="73"/>
      <c r="D264" s="24" t="s">
        <v>57</v>
      </c>
      <c r="E264" s="62">
        <v>7.7868852459016393</v>
      </c>
      <c r="F264" s="62">
        <v>7.0748299319727899</v>
      </c>
      <c r="G264" s="62">
        <v>5.4054054054054053</v>
      </c>
      <c r="H264" s="62">
        <v>3.6232856491049148</v>
      </c>
      <c r="I264" s="62">
        <v>3.0544488711819389</v>
      </c>
    </row>
    <row r="265" spans="2:9">
      <c r="B265" s="73"/>
    </row>
    <row r="266" spans="2:9">
      <c r="B266" s="73"/>
    </row>
    <row r="267" spans="2:9">
      <c r="B267" s="73"/>
      <c r="D267" s="82" t="s">
        <v>86</v>
      </c>
    </row>
    <row r="268" spans="2:9">
      <c r="B268" s="73"/>
      <c r="D268" s="22"/>
    </row>
    <row r="269" spans="2:9">
      <c r="B269" s="73"/>
      <c r="D269" s="21" t="s">
        <v>0</v>
      </c>
      <c r="E269" s="40" t="str">
        <f>+'2. Victorian water industry'!$E$9</f>
        <v>2019-20</v>
      </c>
      <c r="F269" s="40" t="str">
        <f>+'2. Victorian water industry'!$F$9</f>
        <v>2020-21</v>
      </c>
      <c r="G269" s="40" t="str">
        <f>+'2. Victorian water industry'!$G$9</f>
        <v>2021-22</v>
      </c>
      <c r="H269" s="40" t="str">
        <f>+'2. Victorian water industry'!$H$9</f>
        <v>2022-23</v>
      </c>
      <c r="I269" s="40" t="str">
        <f>+'2. Victorian water industry'!$I$9</f>
        <v>2023-24</v>
      </c>
    </row>
    <row r="270" spans="2:9">
      <c r="B270" s="73"/>
      <c r="D270" s="24" t="s">
        <v>9</v>
      </c>
      <c r="E270" s="62">
        <v>14.636246233318984</v>
      </c>
      <c r="F270" s="62">
        <v>21.468441391155</v>
      </c>
      <c r="G270" s="62">
        <v>18.127319440479589</v>
      </c>
      <c r="H270" s="62">
        <v>15.897580191333709</v>
      </c>
      <c r="I270" s="62">
        <v>17.214835549335199</v>
      </c>
    </row>
    <row r="271" spans="2:9">
      <c r="B271" s="73"/>
      <c r="D271" s="24" t="s">
        <v>50</v>
      </c>
      <c r="E271" s="62">
        <v>27.426330081464346</v>
      </c>
      <c r="F271" s="62">
        <v>20.897155361050327</v>
      </c>
      <c r="G271" s="62">
        <v>17.036447732849549</v>
      </c>
      <c r="H271" s="62">
        <v>16.570000214309232</v>
      </c>
      <c r="I271" s="62">
        <v>15.150057714505579</v>
      </c>
    </row>
    <row r="272" spans="2:9">
      <c r="B272" s="73"/>
      <c r="D272" s="24" t="s">
        <v>53</v>
      </c>
      <c r="E272" s="62">
        <v>23.199205166418281</v>
      </c>
      <c r="F272" s="62">
        <v>18.814119454883052</v>
      </c>
      <c r="G272" s="62">
        <v>22.048780487804876</v>
      </c>
      <c r="H272" s="62">
        <v>17.258335100946795</v>
      </c>
      <c r="I272" s="62">
        <v>13.877496518703621</v>
      </c>
    </row>
    <row r="273" spans="2:13">
      <c r="B273" s="73"/>
      <c r="D273" s="24" t="s">
        <v>54</v>
      </c>
      <c r="E273" s="62">
        <v>17.030567685589521</v>
      </c>
      <c r="F273" s="62">
        <v>15.931108719052745</v>
      </c>
      <c r="G273" s="62">
        <v>14.746543778801843</v>
      </c>
      <c r="H273" s="62">
        <v>13.53146853146853</v>
      </c>
      <c r="I273" s="62">
        <v>13.399931105752669</v>
      </c>
    </row>
    <row r="274" spans="2:13">
      <c r="B274" s="73"/>
      <c r="D274" s="24" t="s">
        <v>51</v>
      </c>
      <c r="E274" s="62">
        <v>7.1718538565629224</v>
      </c>
      <c r="F274" s="62">
        <v>9.6624751819986763</v>
      </c>
      <c r="G274" s="62">
        <v>7.731958762886598</v>
      </c>
      <c r="H274" s="62">
        <v>7.4074074074074074</v>
      </c>
      <c r="I274" s="62">
        <v>8.0545229244114012</v>
      </c>
    </row>
    <row r="275" spans="2:13">
      <c r="B275" s="73"/>
      <c r="D275" s="24" t="s">
        <v>52</v>
      </c>
      <c r="E275" s="62">
        <v>10.692786450362206</v>
      </c>
      <c r="F275" s="62">
        <v>8.1894052091475249</v>
      </c>
      <c r="G275" s="62">
        <v>7.7596873754779887</v>
      </c>
      <c r="H275" s="62">
        <v>6.3487361769352297</v>
      </c>
      <c r="I275" s="62">
        <v>7.1561066093917791</v>
      </c>
    </row>
    <row r="276" spans="2:13">
      <c r="B276" s="73"/>
      <c r="D276" s="24" t="s">
        <v>46</v>
      </c>
      <c r="E276" s="62">
        <v>5.4715531845491761</v>
      </c>
      <c r="F276" s="62">
        <v>6.4461795988812769</v>
      </c>
      <c r="G276" s="62">
        <v>6.9886947584789318</v>
      </c>
      <c r="H276" s="62">
        <v>7.6172912511400872</v>
      </c>
      <c r="I276" s="62">
        <v>6.2505518840453176</v>
      </c>
    </row>
    <row r="277" spans="2:13">
      <c r="B277" s="73"/>
      <c r="D277" s="24" t="s">
        <v>55</v>
      </c>
      <c r="E277" s="62">
        <v>6.2937074627734573</v>
      </c>
      <c r="F277" s="62">
        <v>5.7869732954909008</v>
      </c>
      <c r="G277" s="62">
        <v>2.8571428571428572</v>
      </c>
      <c r="H277" s="62">
        <v>5.4307116104868918</v>
      </c>
      <c r="I277" s="62">
        <v>5.018587360594795</v>
      </c>
    </row>
    <row r="278" spans="2:13">
      <c r="B278" s="73"/>
      <c r="D278" s="24" t="s">
        <v>49</v>
      </c>
      <c r="E278" s="62">
        <v>3.839638622247318</v>
      </c>
      <c r="F278" s="62">
        <v>1.0561423012784881</v>
      </c>
      <c r="G278" s="62">
        <v>2.4103817332507234</v>
      </c>
      <c r="H278" s="62">
        <v>3.0484485574305928</v>
      </c>
      <c r="I278" s="62">
        <v>4.5906243249081875</v>
      </c>
    </row>
    <row r="279" spans="2:13">
      <c r="B279" s="73"/>
      <c r="D279" s="24" t="s">
        <v>47</v>
      </c>
      <c r="E279" s="62">
        <v>4.2938622075312729</v>
      </c>
      <c r="F279" s="62">
        <v>4.3896404485414422</v>
      </c>
      <c r="G279" s="62">
        <v>4.4706162862198342</v>
      </c>
      <c r="H279" s="62">
        <v>5.0743078567199973</v>
      </c>
      <c r="I279" s="62">
        <v>4.4702997828495059</v>
      </c>
    </row>
    <row r="280" spans="2:13">
      <c r="B280" s="73"/>
      <c r="D280" s="24" t="s">
        <v>140</v>
      </c>
      <c r="E280" s="62">
        <v>4.5556732988026498</v>
      </c>
      <c r="F280" s="62">
        <v>4.1911684721751206</v>
      </c>
      <c r="G280" s="62">
        <v>4.8688378770618428</v>
      </c>
      <c r="H280" s="62">
        <v>5.149088125352197</v>
      </c>
      <c r="I280" s="62">
        <v>4.2259285180484216</v>
      </c>
    </row>
    <row r="281" spans="2:13">
      <c r="B281" s="73"/>
      <c r="D281" s="24" t="s">
        <v>56</v>
      </c>
      <c r="E281" s="62">
        <v>2.4024024024024024</v>
      </c>
      <c r="F281" s="62">
        <v>3.8179148311306901</v>
      </c>
      <c r="G281" s="62">
        <v>3.1930333817126266</v>
      </c>
      <c r="H281" s="62">
        <v>3.5919540229885056</v>
      </c>
      <c r="I281" s="62">
        <v>3.9829302987197726</v>
      </c>
    </row>
    <row r="282" spans="2:13">
      <c r="B282" s="73"/>
      <c r="D282" s="24" t="s">
        <v>57</v>
      </c>
      <c r="E282" s="62">
        <v>8.4699453551912551</v>
      </c>
      <c r="F282" s="62">
        <v>8.5714285714285694</v>
      </c>
      <c r="G282" s="62">
        <v>6.3513513513513518</v>
      </c>
      <c r="H282" s="62">
        <v>5.0994390617032126</v>
      </c>
      <c r="I282" s="62">
        <v>3.4528552456839305</v>
      </c>
    </row>
    <row r="283" spans="2:13">
      <c r="B283" s="73"/>
      <c r="D283" s="24" t="s">
        <v>58</v>
      </c>
      <c r="E283" s="62">
        <v>1.0368066355624677</v>
      </c>
      <c r="F283" s="62">
        <v>1.7944116893104329</v>
      </c>
      <c r="G283" s="62">
        <v>3.0526583566522509</v>
      </c>
      <c r="H283" s="62">
        <v>4.2821158690176322</v>
      </c>
      <c r="I283" s="62">
        <v>2.2376926902038785</v>
      </c>
    </row>
    <row r="284" spans="2:13">
      <c r="B284" s="73"/>
      <c r="D284" s="24" t="s">
        <v>48</v>
      </c>
      <c r="E284" s="62">
        <v>2.9137746830336129</v>
      </c>
      <c r="F284" s="62">
        <v>3.2448377581120944</v>
      </c>
      <c r="G284" s="62">
        <v>1.3109978150036417</v>
      </c>
      <c r="H284" s="62">
        <v>2.1582733812949639</v>
      </c>
      <c r="I284" s="62">
        <v>1.279317697228145</v>
      </c>
    </row>
    <row r="285" spans="2:13">
      <c r="B285" s="73"/>
    </row>
    <row r="286" spans="2:13">
      <c r="B286" s="73"/>
    </row>
    <row r="287" spans="2:13" ht="15" customHeight="1">
      <c r="B287" s="101"/>
      <c r="D287" s="82" t="s">
        <v>25</v>
      </c>
      <c r="E287" s="2"/>
      <c r="F287" s="2"/>
      <c r="G287" s="2"/>
      <c r="H287" s="2"/>
      <c r="I287" s="2"/>
    </row>
    <row r="288" spans="2:13">
      <c r="B288" s="101"/>
      <c r="D288" s="22"/>
      <c r="K288" s="1"/>
      <c r="L288" s="1"/>
      <c r="M288" s="1"/>
    </row>
    <row r="289" spans="2:9">
      <c r="B289" s="75"/>
      <c r="D289" s="21" t="s">
        <v>0</v>
      </c>
      <c r="E289" s="40" t="str">
        <f>+'2. Victorian water industry'!$E$9</f>
        <v>2019-20</v>
      </c>
      <c r="F289" s="40" t="str">
        <f>+'2. Victorian water industry'!$F$9</f>
        <v>2020-21</v>
      </c>
      <c r="G289" s="40" t="str">
        <f>+'2. Victorian water industry'!$G$9</f>
        <v>2021-22</v>
      </c>
      <c r="H289" s="40" t="str">
        <f>+'2. Victorian water industry'!$H$9</f>
        <v>2022-23</v>
      </c>
      <c r="I289" s="40" t="str">
        <f>+'2. Victorian water industry'!$I$9</f>
        <v>2023-24</v>
      </c>
    </row>
    <row r="290" spans="2:9">
      <c r="B290" s="73"/>
      <c r="D290" s="24" t="s">
        <v>54</v>
      </c>
      <c r="E290" s="62">
        <v>99.572649572649567</v>
      </c>
      <c r="F290" s="62">
        <v>98.423423423423429</v>
      </c>
      <c r="G290" s="62">
        <v>98.557692307692307</v>
      </c>
      <c r="H290" s="62">
        <v>99.483204134366915</v>
      </c>
      <c r="I290" s="62">
        <v>100</v>
      </c>
    </row>
    <row r="291" spans="2:9">
      <c r="B291" s="73"/>
      <c r="D291" s="24" t="s">
        <v>51</v>
      </c>
      <c r="E291" s="62">
        <v>97.169811320754718</v>
      </c>
      <c r="F291" s="62">
        <v>96.575342465753423</v>
      </c>
      <c r="G291" s="62">
        <v>98.333333333333329</v>
      </c>
      <c r="H291" s="62">
        <v>95.762711864406782</v>
      </c>
      <c r="I291" s="62">
        <v>100</v>
      </c>
    </row>
    <row r="292" spans="2:9">
      <c r="B292" s="73"/>
      <c r="D292" s="24" t="s">
        <v>57</v>
      </c>
      <c r="E292" s="62">
        <v>100</v>
      </c>
      <c r="F292" s="62">
        <v>100</v>
      </c>
      <c r="G292" s="62">
        <v>100</v>
      </c>
      <c r="H292" s="62">
        <v>97.368421052631575</v>
      </c>
      <c r="I292" s="62">
        <v>100</v>
      </c>
    </row>
    <row r="293" spans="2:9">
      <c r="B293" s="73"/>
      <c r="D293" s="24" t="s">
        <v>9</v>
      </c>
      <c r="E293" s="62">
        <v>99.019607843137265</v>
      </c>
      <c r="F293" s="62">
        <v>100</v>
      </c>
      <c r="G293" s="62">
        <v>100</v>
      </c>
      <c r="H293" s="62">
        <v>93.805309734513273</v>
      </c>
      <c r="I293" s="62">
        <v>100</v>
      </c>
    </row>
    <row r="294" spans="2:9">
      <c r="B294" s="73"/>
      <c r="D294" s="24" t="s">
        <v>58</v>
      </c>
      <c r="E294" s="62">
        <v>100</v>
      </c>
      <c r="F294" s="62">
        <v>100</v>
      </c>
      <c r="G294" s="62">
        <v>100</v>
      </c>
      <c r="H294" s="62">
        <v>94.117647058823522</v>
      </c>
      <c r="I294" s="62">
        <v>100</v>
      </c>
    </row>
    <row r="295" spans="2:9">
      <c r="B295" s="73"/>
      <c r="D295" s="24" t="s">
        <v>50</v>
      </c>
      <c r="E295" s="62">
        <v>98.973230656398968</v>
      </c>
      <c r="F295" s="62">
        <v>99.809614469300328</v>
      </c>
      <c r="G295" s="62">
        <v>99.710312862108921</v>
      </c>
      <c r="H295" s="62">
        <v>99.764844209288654</v>
      </c>
      <c r="I295" s="62">
        <v>99.746031746031747</v>
      </c>
    </row>
    <row r="296" spans="2:9">
      <c r="B296" s="73"/>
      <c r="D296" s="24" t="s">
        <v>53</v>
      </c>
      <c r="E296" s="62">
        <v>99.78586723768737</v>
      </c>
      <c r="F296" s="62">
        <v>100</v>
      </c>
      <c r="G296" s="62">
        <v>100</v>
      </c>
      <c r="H296" s="62">
        <v>100</v>
      </c>
      <c r="I296" s="62">
        <v>99.656357388316152</v>
      </c>
    </row>
    <row r="297" spans="2:9">
      <c r="B297" s="73"/>
      <c r="D297" s="24" t="s">
        <v>140</v>
      </c>
      <c r="E297" s="62">
        <v>99.637681159420282</v>
      </c>
      <c r="F297" s="62">
        <v>99.236641221374043</v>
      </c>
      <c r="G297" s="62">
        <v>100</v>
      </c>
      <c r="H297" s="62">
        <v>99.410029498525077</v>
      </c>
      <c r="I297" s="62">
        <v>99.649122807017548</v>
      </c>
    </row>
    <row r="298" spans="2:9">
      <c r="B298" s="73"/>
      <c r="D298" s="24" t="s">
        <v>49</v>
      </c>
      <c r="E298" s="62">
        <v>100</v>
      </c>
      <c r="F298" s="62">
        <v>100</v>
      </c>
      <c r="G298" s="62">
        <v>97.727272727272734</v>
      </c>
      <c r="H298" s="62">
        <v>98.214285714285708</v>
      </c>
      <c r="I298" s="62">
        <v>98.82352941176471</v>
      </c>
    </row>
    <row r="299" spans="2:9">
      <c r="B299" s="73"/>
      <c r="D299" s="24" t="s">
        <v>52</v>
      </c>
      <c r="E299" s="62">
        <v>99.809160305343511</v>
      </c>
      <c r="F299" s="62">
        <v>99.753694581280783</v>
      </c>
      <c r="G299" s="62">
        <v>99.871299871299868</v>
      </c>
      <c r="H299" s="62">
        <v>99.066874027993777</v>
      </c>
      <c r="I299" s="62">
        <v>98.362892223738058</v>
      </c>
    </row>
    <row r="300" spans="2:9">
      <c r="B300" s="73"/>
      <c r="D300" s="24" t="s">
        <v>56</v>
      </c>
      <c r="E300" s="62">
        <v>100</v>
      </c>
      <c r="F300" s="62">
        <v>100</v>
      </c>
      <c r="G300" s="62">
        <v>100</v>
      </c>
      <c r="H300" s="62">
        <v>100</v>
      </c>
      <c r="I300" s="62">
        <v>96.428571428571431</v>
      </c>
    </row>
    <row r="301" spans="2:9">
      <c r="B301" s="73"/>
      <c r="D301" s="24" t="s">
        <v>55</v>
      </c>
      <c r="E301" s="62">
        <v>93.75</v>
      </c>
      <c r="F301" s="62">
        <v>100</v>
      </c>
      <c r="G301" s="62">
        <v>100</v>
      </c>
      <c r="H301" s="62">
        <v>100</v>
      </c>
      <c r="I301" s="62">
        <v>96.296296296296291</v>
      </c>
    </row>
    <row r="302" spans="2:9">
      <c r="B302" s="73"/>
      <c r="D302" s="24" t="s">
        <v>46</v>
      </c>
      <c r="E302" s="62">
        <v>100</v>
      </c>
      <c r="F302" s="62">
        <v>95.161290322580655</v>
      </c>
      <c r="G302" s="62">
        <v>98.529411764705884</v>
      </c>
      <c r="H302" s="62">
        <v>97.368421052631575</v>
      </c>
      <c r="I302" s="62">
        <v>90.476190476190482</v>
      </c>
    </row>
    <row r="303" spans="2:9">
      <c r="B303" s="73"/>
      <c r="D303" s="24" t="s">
        <v>47</v>
      </c>
      <c r="E303" s="62">
        <v>100</v>
      </c>
      <c r="F303" s="62">
        <v>98.181818181818187</v>
      </c>
      <c r="G303" s="62">
        <v>91.228070175438589</v>
      </c>
      <c r="H303" s="62">
        <v>81.818181818181827</v>
      </c>
      <c r="I303" s="62">
        <v>79.66101694915254</v>
      </c>
    </row>
    <row r="304" spans="2:9">
      <c r="B304" s="73"/>
      <c r="D304" s="24" t="s">
        <v>48</v>
      </c>
      <c r="E304" s="62">
        <v>97.435897435897431</v>
      </c>
      <c r="F304" s="62">
        <v>95.454545454545453</v>
      </c>
      <c r="G304" s="62">
        <v>100</v>
      </c>
      <c r="H304" s="62">
        <v>90</v>
      </c>
      <c r="I304" s="62">
        <v>72.222222222222214</v>
      </c>
    </row>
    <row r="305" spans="2:9">
      <c r="B305" s="73"/>
    </row>
    <row r="306" spans="2:9">
      <c r="B306" s="73"/>
    </row>
    <row r="307" spans="2:9">
      <c r="B307" s="73"/>
      <c r="D307" s="82" t="s">
        <v>24</v>
      </c>
    </row>
    <row r="308" spans="2:9">
      <c r="B308" s="73"/>
      <c r="D308" s="22"/>
    </row>
    <row r="309" spans="2:9">
      <c r="B309" s="73"/>
      <c r="D309" s="21" t="s">
        <v>0</v>
      </c>
      <c r="E309" s="40" t="str">
        <f>+'2. Victorian water industry'!$E$9</f>
        <v>2019-20</v>
      </c>
      <c r="F309" s="40" t="str">
        <f>+'2. Victorian water industry'!$F$9</f>
        <v>2020-21</v>
      </c>
      <c r="G309" s="40" t="str">
        <f>+'2. Victorian water industry'!$G$9</f>
        <v>2021-22</v>
      </c>
      <c r="H309" s="40" t="str">
        <f>+'2. Victorian water industry'!$H$9</f>
        <v>2022-23</v>
      </c>
      <c r="I309" s="40" t="str">
        <f>+'2. Victorian water industry'!$I$9</f>
        <v>2023-24</v>
      </c>
    </row>
    <row r="310" spans="2:9">
      <c r="B310" s="73"/>
      <c r="D310" s="24" t="s">
        <v>53</v>
      </c>
      <c r="E310" s="70">
        <v>0.36183557056503107</v>
      </c>
      <c r="F310" s="70">
        <v>0.35816917246262131</v>
      </c>
      <c r="G310" s="70">
        <v>0.28727377190462511</v>
      </c>
      <c r="H310" s="70">
        <v>0.2328856152512998</v>
      </c>
      <c r="I310" s="70">
        <v>0.21833183760397551</v>
      </c>
    </row>
    <row r="311" spans="2:9">
      <c r="B311" s="73"/>
      <c r="D311" s="24" t="s">
        <v>9</v>
      </c>
      <c r="E311" s="70">
        <v>0.13013855928959658</v>
      </c>
      <c r="F311" s="70">
        <v>0.1901863826550019</v>
      </c>
      <c r="G311" s="70">
        <v>0.12928248222365868</v>
      </c>
      <c r="H311" s="70">
        <v>0.17080391710316556</v>
      </c>
      <c r="I311" s="70">
        <v>0.19640429067835022</v>
      </c>
    </row>
    <row r="312" spans="2:9">
      <c r="B312" s="73"/>
      <c r="D312" s="24" t="s">
        <v>54</v>
      </c>
      <c r="E312" s="70">
        <v>0.15357306687409003</v>
      </c>
      <c r="F312" s="70">
        <v>0.12690191834473519</v>
      </c>
      <c r="G312" s="70">
        <v>0.11203494483223082</v>
      </c>
      <c r="H312" s="70">
        <v>9.2177792526224586E-2</v>
      </c>
      <c r="I312" s="70">
        <v>9.641458270563423E-2</v>
      </c>
    </row>
    <row r="313" spans="2:9">
      <c r="B313" s="73"/>
      <c r="D313" s="24" t="s">
        <v>46</v>
      </c>
      <c r="E313" s="70">
        <v>5.0909675517804988E-2</v>
      </c>
      <c r="F313" s="70">
        <v>6.8907028516908719E-2</v>
      </c>
      <c r="G313" s="70">
        <v>9.1740714529108008E-2</v>
      </c>
      <c r="H313" s="70">
        <v>0.1531433317759435</v>
      </c>
      <c r="I313" s="70">
        <v>9.0113285272914526E-2</v>
      </c>
    </row>
    <row r="314" spans="2:9">
      <c r="B314" s="73"/>
      <c r="D314" s="24" t="s">
        <v>50</v>
      </c>
      <c r="E314" s="70">
        <v>0.21725211852764406</v>
      </c>
      <c r="F314" s="70">
        <v>0.14974314543239584</v>
      </c>
      <c r="G314" s="70">
        <v>0.10714889010272237</v>
      </c>
      <c r="H314" s="70">
        <v>0.10383394359613587</v>
      </c>
      <c r="I314" s="70">
        <v>8.5930833469160778E-2</v>
      </c>
    </row>
    <row r="315" spans="2:9">
      <c r="B315" s="73"/>
      <c r="D315" s="24" t="s">
        <v>55</v>
      </c>
      <c r="E315" s="70">
        <v>8.6407085381001239E-2</v>
      </c>
      <c r="F315" s="70">
        <v>9.540467482906663E-2</v>
      </c>
      <c r="G315" s="70">
        <v>5.1867219917012451E-2</v>
      </c>
      <c r="H315" s="70">
        <v>4.5866884109672816E-2</v>
      </c>
      <c r="I315" s="70">
        <v>7.5517293460202389E-2</v>
      </c>
    </row>
    <row r="316" spans="2:9">
      <c r="B316" s="73"/>
      <c r="D316" s="24" t="s">
        <v>51</v>
      </c>
      <c r="E316" s="70">
        <v>6.0824329731892758E-2</v>
      </c>
      <c r="F316" s="70">
        <v>0.10277652335051465</v>
      </c>
      <c r="G316" s="70">
        <v>5.7420027501171061E-2</v>
      </c>
      <c r="H316" s="70">
        <v>4.5562104087361659E-2</v>
      </c>
      <c r="I316" s="70">
        <v>5.7505139521844766E-2</v>
      </c>
    </row>
    <row r="317" spans="2:9">
      <c r="B317" s="73"/>
      <c r="D317" s="24" t="s">
        <v>57</v>
      </c>
      <c r="E317" s="70">
        <v>0.11382757596753439</v>
      </c>
      <c r="F317" s="70">
        <v>0.15069025860392765</v>
      </c>
      <c r="G317" s="70">
        <v>0.12463448540338432</v>
      </c>
      <c r="H317" s="70">
        <v>0.10406811731315042</v>
      </c>
      <c r="I317" s="70">
        <v>5.5524708495280406E-2</v>
      </c>
    </row>
    <row r="318" spans="2:9">
      <c r="B318" s="73"/>
      <c r="D318" s="24" t="s">
        <v>56</v>
      </c>
      <c r="E318" s="70">
        <v>1.3392259274139548E-2</v>
      </c>
      <c r="F318" s="70">
        <v>2.9688273132112815E-2</v>
      </c>
      <c r="G318" s="70">
        <v>2.6069671196272036E-2</v>
      </c>
      <c r="H318" s="70">
        <v>2.5972339458476722E-2</v>
      </c>
      <c r="I318" s="70">
        <v>4.1927368896342639E-2</v>
      </c>
    </row>
    <row r="319" spans="2:9">
      <c r="B319" s="73"/>
      <c r="D319" s="24" t="s">
        <v>47</v>
      </c>
      <c r="E319" s="70">
        <v>9.4039956532642313E-2</v>
      </c>
      <c r="F319" s="70">
        <v>7.7434079145779836E-2</v>
      </c>
      <c r="G319" s="70">
        <v>4.0055276281268148E-2</v>
      </c>
      <c r="H319" s="70">
        <v>3.5510663062991971E-2</v>
      </c>
      <c r="I319" s="70">
        <v>4.082743603701687E-2</v>
      </c>
    </row>
    <row r="320" spans="2:9">
      <c r="B320" s="73"/>
      <c r="D320" s="24" t="s">
        <v>52</v>
      </c>
      <c r="E320" s="70">
        <v>7.6319346236738694E-2</v>
      </c>
      <c r="F320" s="70">
        <v>5.814589215995266E-2</v>
      </c>
      <c r="G320" s="70">
        <v>6.2884549798604625E-2</v>
      </c>
      <c r="H320" s="70">
        <v>4.3152995505834409E-2</v>
      </c>
      <c r="I320" s="70">
        <v>4.0713056591148662E-2</v>
      </c>
    </row>
    <row r="321" spans="2:9">
      <c r="B321" s="73"/>
      <c r="D321" s="24" t="s">
        <v>49</v>
      </c>
      <c r="E321" s="70">
        <v>3.8724267724097337E-2</v>
      </c>
      <c r="F321" s="70">
        <v>1.3596193065941536E-2</v>
      </c>
      <c r="G321" s="70">
        <v>1.6354202286614831E-2</v>
      </c>
      <c r="H321" s="70">
        <v>1.9091816953533455E-2</v>
      </c>
      <c r="I321" s="70">
        <v>3.7630440131417073E-2</v>
      </c>
    </row>
    <row r="322" spans="2:9">
      <c r="B322" s="73"/>
      <c r="D322" s="24" t="s">
        <v>58</v>
      </c>
      <c r="E322" s="70">
        <v>3.165759149043941E-2</v>
      </c>
      <c r="F322" s="70">
        <v>1.2293318581351036E-2</v>
      </c>
      <c r="G322" s="70">
        <v>4.1881057795859759E-2</v>
      </c>
      <c r="H322" s="70">
        <v>6.5154297222057692E-2</v>
      </c>
      <c r="I322" s="70">
        <v>2.9029261495587554E-2</v>
      </c>
    </row>
    <row r="323" spans="2:9">
      <c r="B323" s="73"/>
      <c r="D323" s="24" t="s">
        <v>140</v>
      </c>
      <c r="E323" s="70">
        <v>2.2686766536837866E-2</v>
      </c>
      <c r="F323" s="70">
        <v>2.182914242904219E-2</v>
      </c>
      <c r="G323" s="70">
        <v>2.4491711936648106E-2</v>
      </c>
      <c r="H323" s="70">
        <v>2.953775882667441E-2</v>
      </c>
      <c r="I323" s="70">
        <v>2.29949378975873E-2</v>
      </c>
    </row>
    <row r="324" spans="2:9">
      <c r="B324" s="73"/>
      <c r="D324" s="24" t="s">
        <v>48</v>
      </c>
      <c r="E324" s="70">
        <v>3.3830770965680566E-2</v>
      </c>
      <c r="F324" s="70">
        <v>4.2502864323465277E-2</v>
      </c>
      <c r="G324" s="70">
        <v>1.0904927209610876E-2</v>
      </c>
      <c r="H324" s="70">
        <v>1.2538286553583262E-2</v>
      </c>
      <c r="I324" s="70">
        <v>7.0787690020705394E-3</v>
      </c>
    </row>
    <row r="325" spans="2:9"/>
    <row r="326" spans="2:9"/>
    <row r="327" spans="2:9"/>
    <row r="328" spans="2:9"/>
    <row r="329" spans="2:9"/>
    <row r="330" spans="2:9"/>
    <row r="331" spans="2:9"/>
    <row r="332" spans="2:9"/>
    <row r="333" spans="2:9"/>
    <row r="334" spans="2:9"/>
    <row r="335" spans="2:9"/>
    <row r="336" spans="2:9"/>
    <row r="337"/>
    <row r="338"/>
    <row r="339"/>
    <row r="340"/>
    <row r="341"/>
    <row r="342"/>
    <row r="343"/>
  </sheetData>
  <mergeCells count="8">
    <mergeCell ref="B167:B168"/>
    <mergeCell ref="B147:B148"/>
    <mergeCell ref="B127:B128"/>
    <mergeCell ref="B47:B48"/>
    <mergeCell ref="B287:B288"/>
    <mergeCell ref="B227:B228"/>
    <mergeCell ref="B207:B208"/>
    <mergeCell ref="B187:B188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>
    <oddHeader>&amp;C&amp;B&amp;"Arial"&amp;12&amp;Kff0000​‌OFFICIAL‌​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zoomScaleNormal="85" workbookViewId="0">
      <pane ySplit="5" topLeftCell="A6" activePane="bottomLeft" state="frozen"/>
      <selection pane="bottomLeft" activeCell="F77" sqref="F77"/>
    </sheetView>
  </sheetViews>
  <sheetFormatPr defaultColWidth="0" defaultRowHeight="15" zeroHeight="1"/>
  <cols>
    <col min="1" max="1" width="1.83203125" style="28" customWidth="1"/>
    <col min="2" max="2" width="10.6640625" style="52" customWidth="1"/>
    <col min="3" max="3" width="2.83203125" style="29" customWidth="1"/>
    <col min="4" max="4" width="17.6640625" style="42" customWidth="1"/>
    <col min="5" max="8" width="16.5" style="33" customWidth="1"/>
    <col min="9" max="9" width="15" style="33" customWidth="1"/>
    <col min="10" max="10" width="3.1640625" style="28" customWidth="1"/>
    <col min="11" max="26" width="9.33203125" style="28" customWidth="1"/>
    <col min="27" max="29" width="0" style="28" hidden="1" customWidth="1"/>
    <col min="30" max="16384" width="9.33203125" style="28" hidden="1"/>
  </cols>
  <sheetData>
    <row r="1" spans="2:9" s="11" customFormat="1" ht="12.75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112</v>
      </c>
      <c r="E4" s="13"/>
      <c r="F4" s="13"/>
      <c r="G4" s="13"/>
      <c r="H4" s="13"/>
      <c r="I4" s="13"/>
    </row>
    <row r="5" spans="2:9" s="11" customFormat="1" ht="12.75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3"/>
      <c r="D7" s="82" t="s">
        <v>102</v>
      </c>
    </row>
    <row r="8" spans="2:9">
      <c r="B8" s="76"/>
      <c r="D8" s="26"/>
    </row>
    <row r="9" spans="2:9">
      <c r="B9" s="28"/>
      <c r="D9" s="21" t="s">
        <v>0</v>
      </c>
      <c r="E9" s="40" t="str">
        <f>+'2. Victorian water industry'!$E$9</f>
        <v>2019-20</v>
      </c>
      <c r="F9" s="40" t="str">
        <f>+'2. Victorian water industry'!$F$9</f>
        <v>2020-21</v>
      </c>
      <c r="G9" s="40" t="str">
        <f>+'2. Victorian water industry'!$G$9</f>
        <v>2021-22</v>
      </c>
      <c r="H9" s="40" t="str">
        <f>+'2. Victorian water industry'!$H$9</f>
        <v>2022-23</v>
      </c>
      <c r="I9" s="40" t="str">
        <f>+'2. Victorian water industry'!$I$9</f>
        <v>2023-24</v>
      </c>
    </row>
    <row r="10" spans="2:9">
      <c r="B10" s="73"/>
      <c r="D10" s="24" t="s">
        <v>47</v>
      </c>
      <c r="E10" s="46">
        <v>0.46673117422733224</v>
      </c>
      <c r="F10" s="46">
        <v>0.31789704597423363</v>
      </c>
      <c r="G10" s="46">
        <v>0.31091115256593144</v>
      </c>
      <c r="H10" s="46">
        <v>0.50295804461491145</v>
      </c>
      <c r="I10" s="46">
        <v>0.42778461044863914</v>
      </c>
    </row>
    <row r="11" spans="2:9">
      <c r="B11" s="73"/>
      <c r="D11" s="24" t="s">
        <v>49</v>
      </c>
      <c r="E11" s="46">
        <v>0.18898600669788643</v>
      </c>
      <c r="F11" s="46">
        <v>0.19554324357355277</v>
      </c>
      <c r="G11" s="46">
        <v>0.14974463192234672</v>
      </c>
      <c r="H11" s="46">
        <v>0.29473183368137246</v>
      </c>
      <c r="I11" s="46">
        <v>0.36606092299647008</v>
      </c>
    </row>
    <row r="12" spans="2:9">
      <c r="B12" s="73"/>
      <c r="D12" s="24" t="s">
        <v>55</v>
      </c>
      <c r="E12" s="46">
        <v>0.28154227906088947</v>
      </c>
      <c r="F12" s="46">
        <v>0.35662334005912433</v>
      </c>
      <c r="G12" s="46">
        <v>0.24750206251718765</v>
      </c>
      <c r="H12" s="46">
        <v>0.12667390517553387</v>
      </c>
      <c r="I12" s="46">
        <v>0.36223782478422256</v>
      </c>
    </row>
    <row r="13" spans="2:9">
      <c r="B13" s="73"/>
      <c r="D13" s="24" t="s">
        <v>50</v>
      </c>
      <c r="E13" s="46">
        <v>0.50338528390167669</v>
      </c>
      <c r="F13" s="46">
        <v>0.46875803067894567</v>
      </c>
      <c r="G13" s="46">
        <v>0.35507663939149475</v>
      </c>
      <c r="H13" s="46">
        <v>0.3401112926049113</v>
      </c>
      <c r="I13" s="46">
        <v>0.36173165599677665</v>
      </c>
    </row>
    <row r="14" spans="2:9">
      <c r="B14" s="73"/>
      <c r="D14" s="24" t="s">
        <v>56</v>
      </c>
      <c r="E14" s="46">
        <v>9.9093585147620289E-2</v>
      </c>
      <c r="F14" s="46">
        <v>8.0496780128794854E-2</v>
      </c>
      <c r="G14" s="46">
        <v>7.6767791646526973E-2</v>
      </c>
      <c r="H14" s="46">
        <v>0.22386579387344499</v>
      </c>
      <c r="I14" s="46">
        <v>0.34087387666563368</v>
      </c>
    </row>
    <row r="15" spans="2:9">
      <c r="B15" s="73"/>
      <c r="D15" s="24" t="s">
        <v>48</v>
      </c>
      <c r="E15" s="46">
        <v>0.29695250418885516</v>
      </c>
      <c r="F15" s="46">
        <v>0.27733820578494867</v>
      </c>
      <c r="G15" s="46">
        <v>0.24894799396100348</v>
      </c>
      <c r="H15" s="46">
        <v>0.51180478529551576</v>
      </c>
      <c r="I15" s="46">
        <v>0.31789282470481384</v>
      </c>
    </row>
    <row r="16" spans="2:9">
      <c r="B16" s="73"/>
      <c r="D16" s="24" t="s">
        <v>140</v>
      </c>
      <c r="E16" s="46">
        <v>0.16164802480744084</v>
      </c>
      <c r="F16" s="46">
        <v>0.21797344812008637</v>
      </c>
      <c r="G16" s="46">
        <v>0.19579918701499954</v>
      </c>
      <c r="H16" s="46">
        <v>0.20174815916987615</v>
      </c>
      <c r="I16" s="46">
        <v>0.2828021161072114</v>
      </c>
    </row>
    <row r="17" spans="2:9">
      <c r="B17" s="73"/>
      <c r="D17" s="24" t="s">
        <v>52</v>
      </c>
      <c r="E17" s="46">
        <v>0.20642334955952085</v>
      </c>
      <c r="F17" s="46">
        <v>0.24193568470413618</v>
      </c>
      <c r="G17" s="46">
        <v>0.24540073313008204</v>
      </c>
      <c r="H17" s="46">
        <v>0.2900144036442312</v>
      </c>
      <c r="I17" s="46">
        <v>0.28157971478699856</v>
      </c>
    </row>
    <row r="18" spans="2:9">
      <c r="B18" s="73"/>
      <c r="D18" s="24" t="s">
        <v>53</v>
      </c>
      <c r="E18" s="46">
        <v>0.27667322961304353</v>
      </c>
      <c r="F18" s="46">
        <v>0.28451120974166383</v>
      </c>
      <c r="G18" s="46">
        <v>0.22604373509172879</v>
      </c>
      <c r="H18" s="46">
        <v>0.31286712421937796</v>
      </c>
      <c r="I18" s="46">
        <v>0.26580433371305379</v>
      </c>
    </row>
    <row r="19" spans="2:9">
      <c r="B19" s="73"/>
      <c r="D19" s="24" t="s">
        <v>46</v>
      </c>
      <c r="E19" s="46">
        <v>0.29585120289888311</v>
      </c>
      <c r="F19" s="46">
        <v>0.46767163094805669</v>
      </c>
      <c r="G19" s="46">
        <v>0.24525245252452524</v>
      </c>
      <c r="H19" s="46">
        <v>0.29881366515029878</v>
      </c>
      <c r="I19" s="46">
        <v>0.24101180736744351</v>
      </c>
    </row>
    <row r="20" spans="2:9">
      <c r="B20" s="73"/>
      <c r="D20" s="24" t="s">
        <v>9</v>
      </c>
      <c r="E20" s="46">
        <v>0.27767378010732563</v>
      </c>
      <c r="F20" s="46">
        <v>0.27016955468604431</v>
      </c>
      <c r="G20" s="46">
        <v>0.14845973029815662</v>
      </c>
      <c r="H20" s="46">
        <v>0.14169105190204836</v>
      </c>
      <c r="I20" s="46">
        <v>0.16260661471436463</v>
      </c>
    </row>
    <row r="21" spans="2:9">
      <c r="B21" s="73"/>
      <c r="D21" s="24" t="s">
        <v>58</v>
      </c>
      <c r="E21" s="46">
        <v>8.1131200741770979E-2</v>
      </c>
      <c r="F21" s="46">
        <v>0.93473827328348069</v>
      </c>
      <c r="G21" s="46">
        <v>0.25345749077084134</v>
      </c>
      <c r="H21" s="46">
        <v>0.11452255003544745</v>
      </c>
      <c r="I21" s="46">
        <v>0.15006967520634579</v>
      </c>
    </row>
    <row r="22" spans="2:9">
      <c r="B22" s="73"/>
      <c r="D22" s="24" t="s">
        <v>54</v>
      </c>
      <c r="E22" s="46">
        <v>0.11881498636944827</v>
      </c>
      <c r="F22" s="46">
        <v>0.1417202021562553</v>
      </c>
      <c r="G22" s="46">
        <v>0.11517898585189473</v>
      </c>
      <c r="H22" s="46">
        <v>0.11708355508249067</v>
      </c>
      <c r="I22" s="46">
        <v>0.14682915026066298</v>
      </c>
    </row>
    <row r="23" spans="2:9">
      <c r="B23" s="73"/>
      <c r="D23" s="24" t="s">
        <v>57</v>
      </c>
      <c r="E23" s="46">
        <v>0.26996073298429318</v>
      </c>
      <c r="F23" s="46">
        <v>0.19308902208455689</v>
      </c>
      <c r="G23" s="46">
        <v>0.20576131687242802</v>
      </c>
      <c r="H23" s="46">
        <v>0.14867561328690482</v>
      </c>
      <c r="I23" s="46">
        <v>0.11967263743051267</v>
      </c>
    </row>
    <row r="24" spans="2:9">
      <c r="B24" s="73"/>
      <c r="D24" s="24" t="s">
        <v>51</v>
      </c>
      <c r="E24" s="46">
        <v>0.1150732031943212</v>
      </c>
      <c r="F24" s="46">
        <v>9.410119911813733E-2</v>
      </c>
      <c r="G24" s="46">
        <v>0.11525565800502934</v>
      </c>
      <c r="H24" s="46">
        <v>0.10617476622363221</v>
      </c>
      <c r="I24" s="46">
        <v>5.0307504622001981E-2</v>
      </c>
    </row>
    <row r="25" spans="2:9">
      <c r="B25" s="73"/>
    </row>
    <row r="26" spans="2:9">
      <c r="B26" s="73"/>
    </row>
    <row r="27" spans="2:9" ht="15" customHeight="1">
      <c r="B27" s="101"/>
      <c r="D27" s="82" t="s">
        <v>26</v>
      </c>
    </row>
    <row r="28" spans="2:9">
      <c r="B28" s="101"/>
      <c r="D28" s="26"/>
    </row>
    <row r="29" spans="2:9">
      <c r="B29" s="75"/>
      <c r="D29" s="21" t="s">
        <v>0</v>
      </c>
      <c r="E29" s="40" t="s">
        <v>36</v>
      </c>
      <c r="F29" s="40" t="s">
        <v>37</v>
      </c>
      <c r="G29" s="40" t="s">
        <v>35</v>
      </c>
      <c r="I29" s="28"/>
    </row>
    <row r="30" spans="2:9">
      <c r="B30" s="73"/>
      <c r="D30" s="24" t="s">
        <v>140</v>
      </c>
      <c r="E30" s="46">
        <v>85.554311310190371</v>
      </c>
      <c r="F30" s="46">
        <v>10.526315789473685</v>
      </c>
      <c r="G30" s="46">
        <v>3.9193729003359468</v>
      </c>
      <c r="H30" s="61"/>
      <c r="I30" s="28"/>
    </row>
    <row r="31" spans="2:9">
      <c r="B31" s="73"/>
      <c r="D31" s="24" t="s">
        <v>1</v>
      </c>
      <c r="E31" s="30">
        <v>86.4176570458404</v>
      </c>
      <c r="F31" s="30">
        <v>9.3378607809847214</v>
      </c>
      <c r="G31" s="30">
        <v>4.2444821731748732</v>
      </c>
      <c r="H31" s="61"/>
      <c r="I31" s="28"/>
    </row>
    <row r="32" spans="2:9">
      <c r="B32" s="73"/>
      <c r="D32" s="24" t="s">
        <v>2</v>
      </c>
      <c r="E32" s="30">
        <v>83.756188118811878</v>
      </c>
      <c r="F32" s="30">
        <v>13.180693069306928</v>
      </c>
      <c r="G32" s="30">
        <v>3.0631188118811883</v>
      </c>
      <c r="H32" s="61"/>
      <c r="I32" s="28"/>
    </row>
    <row r="33" spans="2:29">
      <c r="B33" s="73"/>
      <c r="D33" s="24" t="s">
        <v>3</v>
      </c>
      <c r="E33" s="46">
        <v>46.441947565543067</v>
      </c>
      <c r="F33" s="46">
        <v>34.082397003745321</v>
      </c>
      <c r="G33" s="46">
        <v>19.475655430711612</v>
      </c>
      <c r="H33" s="61"/>
      <c r="I33" s="28"/>
      <c r="AA33" s="39"/>
      <c r="AB33" s="39"/>
      <c r="AC33" s="39"/>
    </row>
    <row r="34" spans="2:29">
      <c r="B34" s="73"/>
      <c r="D34" s="24" t="s">
        <v>4</v>
      </c>
      <c r="E34" s="30">
        <v>65</v>
      </c>
      <c r="F34" s="30">
        <v>25.000000000000007</v>
      </c>
      <c r="G34" s="30">
        <v>10.000000000000002</v>
      </c>
      <c r="H34" s="61"/>
      <c r="I34" s="28"/>
      <c r="AA34" s="39"/>
      <c r="AB34" s="39"/>
      <c r="AC34" s="39"/>
    </row>
    <row r="35" spans="2:29">
      <c r="B35" s="73"/>
      <c r="D35" s="24" t="s">
        <v>5</v>
      </c>
      <c r="E35" s="30">
        <v>49.308755760368669</v>
      </c>
      <c r="F35" s="30">
        <v>38.70967741935484</v>
      </c>
      <c r="G35" s="30">
        <v>11.981566820276498</v>
      </c>
      <c r="H35" s="61"/>
      <c r="I35" s="28"/>
      <c r="AA35" s="39"/>
      <c r="AB35" s="39"/>
      <c r="AC35" s="39"/>
    </row>
    <row r="36" spans="2:29">
      <c r="B36" s="73"/>
      <c r="D36" s="24" t="s">
        <v>6</v>
      </c>
      <c r="E36" s="46">
        <v>41.935483870967744</v>
      </c>
      <c r="F36" s="46">
        <v>45.161290322580641</v>
      </c>
      <c r="G36" s="46">
        <v>12.903225806451612</v>
      </c>
      <c r="H36" s="61"/>
      <c r="I36" s="28"/>
      <c r="AA36" s="39"/>
      <c r="AB36" s="39"/>
      <c r="AC36" s="39"/>
    </row>
    <row r="37" spans="2:29">
      <c r="B37" s="73"/>
      <c r="D37" s="24" t="s">
        <v>7</v>
      </c>
      <c r="E37" s="30">
        <v>67.857142857142861</v>
      </c>
      <c r="F37" s="30">
        <v>16.428571428571427</v>
      </c>
      <c r="G37" s="30">
        <v>15.714285714285717</v>
      </c>
      <c r="H37" s="61"/>
      <c r="I37" s="28"/>
      <c r="AA37" s="39"/>
      <c r="AB37" s="39"/>
      <c r="AC37" s="39"/>
    </row>
    <row r="38" spans="2:29">
      <c r="B38" s="73"/>
      <c r="D38" s="24" t="s">
        <v>8</v>
      </c>
      <c r="E38" s="46">
        <v>67.487684729064028</v>
      </c>
      <c r="F38" s="46">
        <v>21.674876847290641</v>
      </c>
      <c r="G38" s="46">
        <v>10.83743842364532</v>
      </c>
      <c r="H38" s="61"/>
      <c r="I38" s="28"/>
      <c r="AA38" s="39"/>
      <c r="AB38" s="39"/>
      <c r="AC38" s="39"/>
    </row>
    <row r="39" spans="2:29">
      <c r="B39" s="73"/>
      <c r="D39" s="24" t="s">
        <v>9</v>
      </c>
      <c r="E39" s="30">
        <v>84.905660377358487</v>
      </c>
      <c r="F39" s="30">
        <v>9.4339622641509422</v>
      </c>
      <c r="G39" s="30">
        <v>5.6603773584905648</v>
      </c>
      <c r="H39" s="61"/>
      <c r="I39" s="28"/>
      <c r="AA39" s="39"/>
      <c r="AB39" s="39"/>
      <c r="AC39" s="39"/>
    </row>
    <row r="40" spans="2:29">
      <c r="B40" s="73"/>
      <c r="D40" s="24" t="s">
        <v>10</v>
      </c>
      <c r="E40" s="30">
        <v>51.239669421487612</v>
      </c>
      <c r="F40" s="30">
        <v>40.495867768595048</v>
      </c>
      <c r="G40" s="30">
        <v>8.2644628099173563</v>
      </c>
      <c r="H40" s="61"/>
      <c r="I40" s="28"/>
      <c r="AA40" s="39"/>
      <c r="AB40" s="39"/>
      <c r="AC40" s="39"/>
    </row>
    <row r="41" spans="2:29">
      <c r="B41" s="73"/>
      <c r="D41" s="24" t="s">
        <v>11</v>
      </c>
      <c r="E41" s="46">
        <v>65.833333333333314</v>
      </c>
      <c r="F41" s="46">
        <v>23.75</v>
      </c>
      <c r="G41" s="46">
        <v>10.416666666666666</v>
      </c>
      <c r="H41" s="61"/>
      <c r="I41" s="28"/>
      <c r="AA41" s="39"/>
      <c r="AB41" s="39"/>
      <c r="AC41" s="39"/>
    </row>
    <row r="42" spans="2:29">
      <c r="B42" s="73"/>
      <c r="D42" s="24" t="s">
        <v>12</v>
      </c>
      <c r="E42" s="30">
        <v>66.666666666666657</v>
      </c>
      <c r="F42" s="30">
        <v>19.753086419753085</v>
      </c>
      <c r="G42" s="30">
        <v>13.580246913580243</v>
      </c>
      <c r="H42" s="61"/>
      <c r="I42" s="28"/>
      <c r="AA42" s="39"/>
      <c r="AB42" s="39"/>
      <c r="AC42" s="39"/>
    </row>
    <row r="43" spans="2:29">
      <c r="B43" s="73"/>
      <c r="D43" s="24" t="s">
        <v>13</v>
      </c>
      <c r="E43" s="30">
        <v>45.871559633027523</v>
      </c>
      <c r="F43" s="30">
        <v>32.110091743119263</v>
      </c>
      <c r="G43" s="30">
        <v>22.01834862385321</v>
      </c>
      <c r="H43" s="61"/>
      <c r="I43" s="28"/>
      <c r="AA43" s="39"/>
      <c r="AB43" s="39"/>
      <c r="AC43" s="39"/>
    </row>
    <row r="44" spans="2:29">
      <c r="B44" s="73"/>
      <c r="D44" s="24" t="s">
        <v>14</v>
      </c>
      <c r="E44" s="30">
        <v>42.857142857142861</v>
      </c>
      <c r="F44" s="30">
        <v>50.000000000000014</v>
      </c>
      <c r="G44" s="30">
        <v>7.1428571428571441</v>
      </c>
      <c r="H44" s="61"/>
      <c r="I44" s="28"/>
      <c r="AA44" s="39"/>
      <c r="AB44" s="39"/>
      <c r="AC44" s="39"/>
    </row>
    <row r="45" spans="2:29">
      <c r="B45" s="73"/>
      <c r="AA45" s="39"/>
      <c r="AB45" s="39"/>
      <c r="AC45" s="39"/>
    </row>
    <row r="46" spans="2:29">
      <c r="B46" s="73"/>
      <c r="D46" s="33"/>
      <c r="AA46" s="39"/>
      <c r="AB46" s="39"/>
      <c r="AC46" s="39"/>
    </row>
    <row r="47" spans="2:29" ht="15" customHeight="1">
      <c r="B47" s="101"/>
      <c r="D47" s="82" t="s">
        <v>28</v>
      </c>
      <c r="F47" s="41"/>
      <c r="G47" s="41"/>
      <c r="H47" s="41"/>
      <c r="I47" s="41"/>
      <c r="AA47" s="39"/>
      <c r="AB47" s="39"/>
      <c r="AC47" s="39"/>
    </row>
    <row r="48" spans="2:29">
      <c r="B48" s="101"/>
      <c r="D48" s="26"/>
      <c r="F48" s="41"/>
      <c r="G48" s="41"/>
      <c r="H48" s="41"/>
      <c r="I48" s="41"/>
      <c r="AA48" s="39"/>
      <c r="AB48" s="39"/>
      <c r="AC48" s="39"/>
    </row>
    <row r="49" spans="2:29">
      <c r="B49" s="75"/>
      <c r="D49" s="21" t="s">
        <v>0</v>
      </c>
      <c r="E49" s="40" t="str">
        <f>+'2. Victorian water industry'!$E$9</f>
        <v>2019-20</v>
      </c>
      <c r="F49" s="40" t="str">
        <f>+'2. Victorian water industry'!$F$9</f>
        <v>2020-21</v>
      </c>
      <c r="G49" s="40" t="str">
        <f>+'2. Victorian water industry'!$G$9</f>
        <v>2021-22</v>
      </c>
      <c r="H49" s="40" t="str">
        <f>+'2. Victorian water industry'!$H$9</f>
        <v>2022-23</v>
      </c>
      <c r="I49" s="40" t="str">
        <f>+'2. Victorian water industry'!$I$9</f>
        <v>2023-24</v>
      </c>
      <c r="AA49" s="39"/>
      <c r="AB49" s="39"/>
      <c r="AC49" s="39"/>
    </row>
    <row r="50" spans="2:29">
      <c r="B50" s="73"/>
      <c r="D50" s="24" t="s">
        <v>140</v>
      </c>
      <c r="E50" s="70">
        <v>100</v>
      </c>
      <c r="F50" s="68">
        <v>100</v>
      </c>
      <c r="G50" s="68">
        <v>100</v>
      </c>
      <c r="H50" s="68">
        <v>100</v>
      </c>
      <c r="I50" s="68">
        <v>100</v>
      </c>
      <c r="AA50" s="39"/>
      <c r="AB50" s="39"/>
      <c r="AC50" s="39"/>
    </row>
    <row r="51" spans="2:29">
      <c r="B51" s="73"/>
      <c r="D51" s="24" t="s">
        <v>52</v>
      </c>
      <c r="E51" s="65">
        <v>100</v>
      </c>
      <c r="F51" s="60">
        <v>99.99</v>
      </c>
      <c r="G51" s="60">
        <v>100</v>
      </c>
      <c r="H51" s="60">
        <v>99.97</v>
      </c>
      <c r="I51" s="60">
        <v>100</v>
      </c>
      <c r="AA51" s="39"/>
      <c r="AB51" s="39"/>
      <c r="AC51" s="39"/>
    </row>
    <row r="52" spans="2:29">
      <c r="B52" s="73"/>
      <c r="D52" s="24" t="s">
        <v>50</v>
      </c>
      <c r="E52" s="65">
        <v>100</v>
      </c>
      <c r="F52" s="60">
        <v>100</v>
      </c>
      <c r="G52" s="60">
        <v>100</v>
      </c>
      <c r="H52" s="60">
        <v>100</v>
      </c>
      <c r="I52" s="60">
        <v>100</v>
      </c>
      <c r="AA52" s="39"/>
      <c r="AB52" s="39"/>
      <c r="AC52" s="39"/>
    </row>
    <row r="53" spans="2:29">
      <c r="B53" s="73"/>
      <c r="D53" s="24" t="s">
        <v>54</v>
      </c>
      <c r="E53" s="65">
        <v>100</v>
      </c>
      <c r="F53" s="60">
        <v>100</v>
      </c>
      <c r="G53" s="60">
        <v>100</v>
      </c>
      <c r="H53" s="60">
        <v>100</v>
      </c>
      <c r="I53" s="60">
        <v>100</v>
      </c>
      <c r="AA53" s="39"/>
      <c r="AB53" s="39"/>
      <c r="AC53" s="39"/>
    </row>
    <row r="54" spans="2:29">
      <c r="B54" s="73"/>
      <c r="D54" s="24" t="s">
        <v>51</v>
      </c>
      <c r="E54" s="65">
        <v>100</v>
      </c>
      <c r="F54" s="60">
        <v>99.8</v>
      </c>
      <c r="G54" s="60">
        <v>100</v>
      </c>
      <c r="H54" s="60">
        <v>99.7</v>
      </c>
      <c r="I54" s="60">
        <v>100</v>
      </c>
      <c r="AA54" s="39"/>
      <c r="AB54" s="39"/>
      <c r="AC54" s="39"/>
    </row>
    <row r="55" spans="2:29">
      <c r="B55" s="73"/>
      <c r="D55" s="24" t="s">
        <v>53</v>
      </c>
      <c r="E55" s="65">
        <v>94.3</v>
      </c>
      <c r="F55" s="60">
        <v>100</v>
      </c>
      <c r="G55" s="60">
        <v>100</v>
      </c>
      <c r="H55" s="60">
        <v>95</v>
      </c>
      <c r="I55" s="60">
        <v>100</v>
      </c>
      <c r="AA55" s="39"/>
      <c r="AB55" s="39"/>
      <c r="AC55" s="39"/>
    </row>
    <row r="56" spans="2:29">
      <c r="B56" s="73"/>
      <c r="D56" s="24" t="s">
        <v>57</v>
      </c>
      <c r="E56" s="65">
        <v>100</v>
      </c>
      <c r="F56" s="60">
        <v>100</v>
      </c>
      <c r="G56" s="60">
        <v>94.26</v>
      </c>
      <c r="H56" s="60">
        <v>100</v>
      </c>
      <c r="I56" s="60">
        <v>100</v>
      </c>
      <c r="AA56" s="39"/>
      <c r="AB56" s="39"/>
      <c r="AC56" s="39"/>
    </row>
    <row r="57" spans="2:29">
      <c r="B57" s="73"/>
      <c r="D57" s="24" t="s">
        <v>49</v>
      </c>
      <c r="E57" s="65">
        <v>100</v>
      </c>
      <c r="F57" s="60">
        <v>99.7</v>
      </c>
      <c r="G57" s="60">
        <v>100</v>
      </c>
      <c r="H57" s="60">
        <v>100</v>
      </c>
      <c r="I57" s="60">
        <v>100</v>
      </c>
      <c r="AA57" s="39"/>
      <c r="AB57" s="39"/>
      <c r="AC57" s="39"/>
    </row>
    <row r="58" spans="2:29">
      <c r="B58" s="73"/>
      <c r="D58" s="24" t="s">
        <v>48</v>
      </c>
      <c r="E58" s="65">
        <v>100</v>
      </c>
      <c r="F58" s="60">
        <v>99.11</v>
      </c>
      <c r="G58" s="60">
        <v>100</v>
      </c>
      <c r="H58" s="60">
        <v>100</v>
      </c>
      <c r="I58" s="60">
        <v>100</v>
      </c>
      <c r="AA58" s="39"/>
      <c r="AB58" s="39"/>
      <c r="AC58" s="39"/>
    </row>
    <row r="59" spans="2:29">
      <c r="B59" s="73"/>
      <c r="D59" s="24" t="s">
        <v>9</v>
      </c>
      <c r="E59" s="65">
        <v>100</v>
      </c>
      <c r="F59" s="60">
        <v>100</v>
      </c>
      <c r="G59" s="60">
        <v>97</v>
      </c>
      <c r="H59" s="60">
        <v>100</v>
      </c>
      <c r="I59" s="60">
        <v>100</v>
      </c>
      <c r="AA59" s="39"/>
      <c r="AB59" s="39"/>
      <c r="AC59" s="39"/>
    </row>
    <row r="60" spans="2:29">
      <c r="B60" s="73"/>
      <c r="D60" s="24" t="s">
        <v>56</v>
      </c>
      <c r="E60" s="65">
        <v>100</v>
      </c>
      <c r="F60" s="60">
        <v>100</v>
      </c>
      <c r="G60" s="60">
        <v>100</v>
      </c>
      <c r="H60" s="60">
        <v>100</v>
      </c>
      <c r="I60" s="60">
        <v>100</v>
      </c>
      <c r="AA60" s="39"/>
      <c r="AB60" s="39"/>
      <c r="AC60" s="39"/>
    </row>
    <row r="61" spans="2:29">
      <c r="B61" s="73"/>
      <c r="D61" s="24" t="s">
        <v>47</v>
      </c>
      <c r="E61" s="65">
        <v>100</v>
      </c>
      <c r="F61" s="60">
        <v>100</v>
      </c>
      <c r="G61" s="60">
        <v>100</v>
      </c>
      <c r="H61" s="60">
        <v>100</v>
      </c>
      <c r="I61" s="60">
        <v>100</v>
      </c>
      <c r="AA61" s="39"/>
      <c r="AB61" s="39"/>
      <c r="AC61" s="39"/>
    </row>
    <row r="62" spans="2:29">
      <c r="B62" s="73"/>
      <c r="D62" s="24" t="s">
        <v>55</v>
      </c>
      <c r="E62" s="65">
        <v>100</v>
      </c>
      <c r="F62" s="60">
        <v>100</v>
      </c>
      <c r="G62" s="60">
        <v>100</v>
      </c>
      <c r="H62" s="60">
        <v>100</v>
      </c>
      <c r="I62" s="60">
        <v>97.450999999999993</v>
      </c>
      <c r="AA62" s="39"/>
      <c r="AB62" s="39"/>
      <c r="AC62" s="39"/>
    </row>
    <row r="63" spans="2:29">
      <c r="B63" s="73"/>
      <c r="D63" s="24" t="s">
        <v>46</v>
      </c>
      <c r="E63" s="65">
        <v>100</v>
      </c>
      <c r="F63" s="60">
        <v>100</v>
      </c>
      <c r="G63" s="60">
        <v>100</v>
      </c>
      <c r="H63" s="60">
        <v>100</v>
      </c>
      <c r="I63" s="60">
        <v>100</v>
      </c>
      <c r="AA63" s="39"/>
      <c r="AB63" s="39"/>
      <c r="AC63" s="39"/>
    </row>
    <row r="64" spans="2:29">
      <c r="B64" s="73"/>
      <c r="D64" s="24" t="s">
        <v>58</v>
      </c>
      <c r="E64" s="65">
        <v>100</v>
      </c>
      <c r="F64" s="60">
        <v>100</v>
      </c>
      <c r="G64" s="60">
        <v>100</v>
      </c>
      <c r="H64" s="60">
        <v>100</v>
      </c>
      <c r="I64" s="60">
        <v>100</v>
      </c>
      <c r="AA64" s="39"/>
      <c r="AB64" s="39"/>
      <c r="AC64" s="39"/>
    </row>
    <row r="65" spans="2:29">
      <c r="B65" s="73"/>
      <c r="AA65" s="39"/>
      <c r="AB65" s="39"/>
      <c r="AC65" s="39"/>
    </row>
    <row r="66" spans="2:29">
      <c r="B66" s="73"/>
      <c r="D66" s="33"/>
      <c r="AA66" s="39"/>
      <c r="AB66" s="39"/>
      <c r="AC66" s="39"/>
    </row>
    <row r="67" spans="2:29" ht="15" customHeight="1">
      <c r="B67" s="101"/>
      <c r="D67" s="82" t="s">
        <v>120</v>
      </c>
      <c r="AA67" s="39"/>
      <c r="AB67" s="39"/>
      <c r="AC67" s="39"/>
    </row>
    <row r="68" spans="2:29">
      <c r="B68" s="101"/>
      <c r="D68" s="26"/>
      <c r="AA68" s="39"/>
      <c r="AB68" s="39"/>
      <c r="AC68" s="39"/>
    </row>
    <row r="69" spans="2:29">
      <c r="B69" s="75"/>
      <c r="D69" s="21" t="s">
        <v>0</v>
      </c>
      <c r="E69" s="40" t="str">
        <f>+'2. Victorian water industry'!$E$9</f>
        <v>2019-20</v>
      </c>
      <c r="F69" s="40" t="str">
        <f>+'2. Victorian water industry'!$F$9</f>
        <v>2020-21</v>
      </c>
      <c r="G69" s="40" t="str">
        <f>+'2. Victorian water industry'!$G$9</f>
        <v>2021-22</v>
      </c>
      <c r="H69" s="40" t="str">
        <f>+'2. Victorian water industry'!$H$9</f>
        <v>2022-23</v>
      </c>
      <c r="I69" s="40" t="str">
        <f>+'2. Victorian water industry'!$I$9</f>
        <v>2023-24</v>
      </c>
      <c r="J69" s="32"/>
      <c r="AA69" s="39"/>
      <c r="AB69" s="39"/>
      <c r="AC69" s="39"/>
    </row>
    <row r="70" spans="2:29">
      <c r="B70" s="73"/>
      <c r="D70" s="24" t="s">
        <v>140</v>
      </c>
      <c r="E70" s="70">
        <v>100</v>
      </c>
      <c r="F70" s="68">
        <v>100</v>
      </c>
      <c r="G70" s="68">
        <v>100</v>
      </c>
      <c r="H70" s="68">
        <v>100</v>
      </c>
      <c r="I70" s="68">
        <v>100</v>
      </c>
      <c r="AA70" s="39"/>
      <c r="AB70" s="39"/>
      <c r="AC70" s="39"/>
    </row>
    <row r="71" spans="2:29">
      <c r="B71" s="73"/>
      <c r="D71" s="24" t="s">
        <v>52</v>
      </c>
      <c r="E71" s="65">
        <v>100</v>
      </c>
      <c r="F71" s="60">
        <v>100</v>
      </c>
      <c r="G71" s="60">
        <v>100</v>
      </c>
      <c r="H71" s="60">
        <v>100</v>
      </c>
      <c r="I71" s="60">
        <v>100</v>
      </c>
      <c r="AA71" s="39"/>
      <c r="AB71" s="39"/>
      <c r="AC71" s="39"/>
    </row>
    <row r="72" spans="2:29">
      <c r="B72" s="73"/>
      <c r="D72" s="24" t="s">
        <v>50</v>
      </c>
      <c r="E72" s="65">
        <v>100</v>
      </c>
      <c r="F72" s="60">
        <v>100</v>
      </c>
      <c r="G72" s="60">
        <v>100</v>
      </c>
      <c r="H72" s="60">
        <v>100</v>
      </c>
      <c r="I72" s="60">
        <v>100</v>
      </c>
      <c r="AA72" s="39"/>
      <c r="AB72" s="39"/>
      <c r="AC72" s="39"/>
    </row>
    <row r="73" spans="2:29">
      <c r="B73" s="73"/>
      <c r="D73" s="24" t="s">
        <v>54</v>
      </c>
      <c r="E73" s="65">
        <v>100</v>
      </c>
      <c r="F73" s="60">
        <v>100</v>
      </c>
      <c r="G73" s="60">
        <v>100</v>
      </c>
      <c r="H73" s="60">
        <v>100</v>
      </c>
      <c r="I73" s="60">
        <v>100</v>
      </c>
      <c r="AA73" s="39"/>
      <c r="AB73" s="39"/>
      <c r="AC73" s="39"/>
    </row>
    <row r="74" spans="2:29">
      <c r="B74" s="73"/>
      <c r="D74" s="24" t="s">
        <v>51</v>
      </c>
      <c r="E74" s="65">
        <v>100</v>
      </c>
      <c r="F74" s="60">
        <v>100</v>
      </c>
      <c r="G74" s="60">
        <v>100</v>
      </c>
      <c r="H74" s="60">
        <v>100</v>
      </c>
      <c r="I74" s="60">
        <v>100</v>
      </c>
      <c r="AA74" s="39"/>
      <c r="AB74" s="39"/>
      <c r="AC74" s="39"/>
    </row>
    <row r="75" spans="2:29">
      <c r="B75" s="73"/>
      <c r="D75" s="24" t="s">
        <v>53</v>
      </c>
      <c r="E75" s="65">
        <v>100</v>
      </c>
      <c r="F75" s="60">
        <v>100</v>
      </c>
      <c r="G75" s="60">
        <v>100</v>
      </c>
      <c r="H75" s="60">
        <v>100</v>
      </c>
      <c r="I75" s="60">
        <v>100</v>
      </c>
      <c r="AA75" s="39"/>
      <c r="AB75" s="39"/>
      <c r="AC75" s="39"/>
    </row>
    <row r="76" spans="2:29">
      <c r="B76" s="73"/>
      <c r="D76" s="24" t="s">
        <v>57</v>
      </c>
      <c r="E76" s="65">
        <v>100</v>
      </c>
      <c r="F76" s="60">
        <v>100</v>
      </c>
      <c r="G76" s="60">
        <v>100</v>
      </c>
      <c r="H76" s="60">
        <v>100</v>
      </c>
      <c r="I76" s="60">
        <v>100</v>
      </c>
      <c r="AA76" s="39"/>
      <c r="AB76" s="39"/>
      <c r="AC76" s="39"/>
    </row>
    <row r="77" spans="2:29">
      <c r="B77" s="73"/>
      <c r="D77" s="24" t="s">
        <v>49</v>
      </c>
      <c r="E77" s="65">
        <v>92.5</v>
      </c>
      <c r="F77" s="60">
        <v>100</v>
      </c>
      <c r="G77" s="60">
        <v>100</v>
      </c>
      <c r="H77" s="60">
        <v>100</v>
      </c>
      <c r="I77" s="60">
        <v>100</v>
      </c>
      <c r="AA77" s="39"/>
      <c r="AB77" s="39"/>
      <c r="AC77" s="39"/>
    </row>
    <row r="78" spans="2:29">
      <c r="B78" s="73"/>
      <c r="D78" s="24" t="s">
        <v>48</v>
      </c>
      <c r="E78" s="65">
        <v>100</v>
      </c>
      <c r="F78" s="60">
        <v>100</v>
      </c>
      <c r="G78" s="60">
        <v>100</v>
      </c>
      <c r="H78" s="60">
        <v>100</v>
      </c>
      <c r="I78" s="60">
        <v>100</v>
      </c>
      <c r="AA78" s="39"/>
      <c r="AB78" s="39"/>
      <c r="AC78" s="39"/>
    </row>
    <row r="79" spans="2:29">
      <c r="B79" s="73"/>
      <c r="D79" s="24" t="s">
        <v>9</v>
      </c>
      <c r="E79" s="65">
        <v>100</v>
      </c>
      <c r="F79" s="60">
        <v>100</v>
      </c>
      <c r="G79" s="60">
        <v>100</v>
      </c>
      <c r="H79" s="60">
        <v>100</v>
      </c>
      <c r="I79" s="60">
        <v>100</v>
      </c>
      <c r="AA79" s="39"/>
      <c r="AB79" s="39"/>
      <c r="AC79" s="39"/>
    </row>
    <row r="80" spans="2:29">
      <c r="B80" s="73"/>
      <c r="D80" s="24" t="s">
        <v>56</v>
      </c>
      <c r="E80" s="65">
        <v>100</v>
      </c>
      <c r="F80" s="60">
        <v>100</v>
      </c>
      <c r="G80" s="60">
        <v>100</v>
      </c>
      <c r="H80" s="60">
        <v>100</v>
      </c>
      <c r="I80" s="60">
        <v>100</v>
      </c>
      <c r="AA80" s="39"/>
      <c r="AB80" s="39"/>
      <c r="AC80" s="39"/>
    </row>
    <row r="81" spans="2:9">
      <c r="B81" s="73"/>
      <c r="D81" s="24" t="s">
        <v>47</v>
      </c>
      <c r="E81" s="65">
        <v>100</v>
      </c>
      <c r="F81" s="60">
        <v>100</v>
      </c>
      <c r="G81" s="60">
        <v>100</v>
      </c>
      <c r="H81" s="60">
        <v>100</v>
      </c>
      <c r="I81" s="60">
        <v>100</v>
      </c>
    </row>
    <row r="82" spans="2:9">
      <c r="B82" s="73"/>
      <c r="D82" s="24" t="s">
        <v>55</v>
      </c>
      <c r="E82" s="65">
        <v>100</v>
      </c>
      <c r="F82" s="60">
        <v>100</v>
      </c>
      <c r="G82" s="60">
        <v>100</v>
      </c>
      <c r="H82" s="60">
        <v>100</v>
      </c>
      <c r="I82" s="60">
        <v>100</v>
      </c>
    </row>
    <row r="83" spans="2:9">
      <c r="B83" s="73"/>
      <c r="D83" s="24" t="s">
        <v>46</v>
      </c>
      <c r="E83" s="65">
        <v>100</v>
      </c>
      <c r="F83" s="60">
        <v>100</v>
      </c>
      <c r="G83" s="60">
        <v>100</v>
      </c>
      <c r="H83" s="60">
        <v>100</v>
      </c>
      <c r="I83" s="60">
        <v>100</v>
      </c>
    </row>
    <row r="84" spans="2:9">
      <c r="B84" s="73"/>
      <c r="D84" s="24" t="s">
        <v>58</v>
      </c>
      <c r="E84" s="65">
        <v>100</v>
      </c>
      <c r="F84" s="60">
        <v>100</v>
      </c>
      <c r="G84" s="60">
        <v>100</v>
      </c>
      <c r="H84" s="60">
        <v>100</v>
      </c>
      <c r="I84" s="60">
        <v>100</v>
      </c>
    </row>
    <row r="85" spans="2:9"/>
    <row r="86" spans="2:9">
      <c r="D86" s="28"/>
      <c r="E86" s="28"/>
      <c r="F86" s="28"/>
      <c r="G86" s="28"/>
      <c r="H86" s="28"/>
    </row>
    <row r="87" spans="2:9">
      <c r="D87" s="28"/>
      <c r="E87" s="28"/>
      <c r="F87" s="28"/>
      <c r="G87" s="28"/>
      <c r="H87" s="28"/>
      <c r="I87" s="28"/>
    </row>
    <row r="88" spans="2:9">
      <c r="D88" s="28"/>
      <c r="E88" s="28"/>
      <c r="F88" s="28"/>
      <c r="G88" s="28"/>
      <c r="H88" s="28"/>
      <c r="I88" s="28"/>
    </row>
    <row r="89" spans="2:9" hidden="1">
      <c r="D89" s="28"/>
      <c r="E89" s="28"/>
      <c r="F89" s="28"/>
      <c r="G89" s="28"/>
      <c r="H89" s="28"/>
      <c r="I89" s="28"/>
    </row>
    <row r="90" spans="2:9" hidden="1">
      <c r="D90" s="28"/>
      <c r="E90" s="28"/>
      <c r="F90" s="28"/>
      <c r="G90" s="28"/>
      <c r="H90" s="28"/>
      <c r="I90" s="28"/>
    </row>
    <row r="91" spans="2:9" hidden="1">
      <c r="D91" s="28"/>
      <c r="E91" s="28"/>
      <c r="F91" s="28"/>
      <c r="G91" s="28"/>
      <c r="H91" s="28"/>
      <c r="I91" s="28"/>
    </row>
    <row r="92" spans="2:9" hidden="1">
      <c r="D92" s="28"/>
      <c r="E92" s="28"/>
      <c r="F92" s="28"/>
      <c r="G92" s="28"/>
      <c r="H92" s="28"/>
      <c r="I92" s="28"/>
    </row>
    <row r="93" spans="2:9" hidden="1">
      <c r="D93" s="28"/>
      <c r="E93" s="28"/>
      <c r="F93" s="28"/>
      <c r="G93" s="28"/>
      <c r="H93" s="28"/>
      <c r="I93" s="28"/>
    </row>
    <row r="94" spans="2:9" hidden="1">
      <c r="D94" s="28"/>
      <c r="E94" s="28"/>
      <c r="F94" s="28"/>
      <c r="G94" s="28"/>
      <c r="H94" s="28"/>
      <c r="I94" s="28"/>
    </row>
    <row r="95" spans="2:9" hidden="1">
      <c r="D95" s="28"/>
      <c r="E95" s="28"/>
      <c r="F95" s="28"/>
      <c r="G95" s="28"/>
      <c r="H95" s="28"/>
      <c r="I95" s="28"/>
    </row>
    <row r="96" spans="2:9" hidden="1">
      <c r="D96" s="28"/>
      <c r="E96" s="28"/>
      <c r="F96" s="28"/>
      <c r="G96" s="28"/>
      <c r="H96" s="28"/>
      <c r="I96" s="28"/>
    </row>
    <row r="97" spans="2:9" hidden="1">
      <c r="D97" s="28"/>
      <c r="E97" s="28"/>
      <c r="F97" s="28"/>
      <c r="G97" s="28"/>
      <c r="H97" s="28"/>
      <c r="I97" s="28"/>
    </row>
    <row r="98" spans="2:9" hidden="1">
      <c r="D98" s="28"/>
      <c r="E98" s="28"/>
      <c r="F98" s="28"/>
      <c r="G98" s="28"/>
      <c r="H98" s="28"/>
      <c r="I98" s="28"/>
    </row>
    <row r="99" spans="2:9" hidden="1">
      <c r="D99" s="28"/>
      <c r="E99" s="28"/>
      <c r="F99" s="28"/>
      <c r="G99" s="28"/>
      <c r="H99" s="28"/>
      <c r="I99" s="28"/>
    </row>
    <row r="100" spans="2:9" hidden="1">
      <c r="D100" s="28"/>
      <c r="E100" s="28"/>
      <c r="F100" s="28"/>
      <c r="G100" s="28"/>
      <c r="H100" s="28"/>
      <c r="I100" s="28"/>
    </row>
    <row r="101" spans="2:9" hidden="1">
      <c r="D101" s="28"/>
      <c r="E101" s="28"/>
      <c r="F101" s="28"/>
      <c r="G101" s="28"/>
      <c r="H101" s="28"/>
      <c r="I101" s="28"/>
    </row>
    <row r="102" spans="2:9" hidden="1">
      <c r="D102" s="28"/>
      <c r="E102" s="28"/>
      <c r="F102" s="28"/>
      <c r="G102" s="28"/>
      <c r="H102" s="28"/>
      <c r="I102" s="28"/>
    </row>
    <row r="103" spans="2:9" hidden="1">
      <c r="D103" s="28"/>
      <c r="E103" s="28"/>
      <c r="F103" s="28"/>
      <c r="G103" s="28"/>
      <c r="H103" s="28"/>
      <c r="I103" s="28"/>
    </row>
    <row r="105" spans="2:9" hidden="1">
      <c r="B105" s="27"/>
      <c r="D105" s="26"/>
    </row>
    <row r="106" spans="2:9"/>
    <row r="107" spans="2:9"/>
    <row r="108" spans="2:9"/>
    <row r="109" spans="2:9"/>
  </sheetData>
  <sortState xmlns:xlrd2="http://schemas.microsoft.com/office/spreadsheetml/2017/richdata2" ref="D10:I24">
    <sortCondition descending="1" ref="I10:I24"/>
  </sortState>
  <mergeCells count="3">
    <mergeCell ref="B67:B68"/>
    <mergeCell ref="B47:B48"/>
    <mergeCell ref="B27:B28"/>
  </mergeCells>
  <phoneticPr fontId="0" type="noConversion"/>
  <pageMargins left="0.11" right="0.1" top="0.14000000000000001" bottom="0.16" header="0.09" footer="0.12"/>
  <pageSetup paperSize="9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W253"/>
  <sheetViews>
    <sheetView showGridLines="0" zoomScaleNormal="100" workbookViewId="0">
      <pane ySplit="5" topLeftCell="A33" activePane="bottomLeft" state="frozen"/>
      <selection pane="bottomLeft" activeCell="D92" sqref="D92"/>
    </sheetView>
  </sheetViews>
  <sheetFormatPr defaultColWidth="0" defaultRowHeight="15" zeroHeight="1"/>
  <cols>
    <col min="1" max="1" width="1.83203125" style="28" customWidth="1"/>
    <col min="2" max="2" width="10.6640625" style="52" customWidth="1"/>
    <col min="3" max="3" width="2.83203125" style="4" customWidth="1"/>
    <col min="4" max="4" width="17.6640625" style="3" customWidth="1"/>
    <col min="5" max="8" width="16.5" style="2" customWidth="1"/>
    <col min="9" max="9" width="15" style="2" customWidth="1"/>
    <col min="10" max="10" width="18.1640625" style="1" customWidth="1"/>
    <col min="11" max="11" width="20.6640625" style="1" customWidth="1"/>
    <col min="12" max="16" width="16.1640625" style="1" customWidth="1"/>
    <col min="17" max="17" width="9.33203125" style="1" customWidth="1"/>
    <col min="18" max="18" width="9.33203125" style="8" customWidth="1"/>
    <col min="19" max="26" width="9.33203125" style="1" hidden="1" customWidth="1"/>
    <col min="27" max="16384" width="9.33203125" style="1" hidden="1"/>
  </cols>
  <sheetData>
    <row r="1" spans="2:9" s="11" customFormat="1" ht="12.75">
      <c r="B1" s="47"/>
      <c r="D1" s="12"/>
      <c r="E1" s="13"/>
      <c r="F1" s="13"/>
      <c r="G1" s="13"/>
      <c r="H1" s="13"/>
      <c r="I1" s="13"/>
    </row>
    <row r="2" spans="2:9" s="11" customFormat="1" ht="16.5" customHeight="1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>
      <c r="B3" s="47"/>
      <c r="D3" s="20" t="str">
        <f>'1. Introduction'!D3</f>
        <v>2023-24 Water Performance Report</v>
      </c>
      <c r="E3" s="13"/>
      <c r="F3" s="13"/>
      <c r="G3" s="13"/>
      <c r="H3" s="13"/>
      <c r="I3" s="13"/>
    </row>
    <row r="4" spans="2:9" s="11" customFormat="1" ht="11.25" customHeight="1">
      <c r="B4" s="47"/>
      <c r="D4" s="20" t="s">
        <v>113</v>
      </c>
      <c r="E4" s="13"/>
      <c r="F4" s="13"/>
      <c r="G4" s="13"/>
      <c r="H4" s="13"/>
      <c r="I4" s="13"/>
    </row>
    <row r="5" spans="2:9" s="11" customFormat="1" ht="12.75">
      <c r="B5" s="47"/>
      <c r="D5" s="12"/>
      <c r="E5" s="13"/>
      <c r="F5" s="13"/>
      <c r="G5" s="13"/>
      <c r="H5" s="13"/>
      <c r="I5" s="13"/>
    </row>
    <row r="6" spans="2:9" ht="6.75" customHeight="1"/>
    <row r="7" spans="2:9">
      <c r="B7" s="74"/>
      <c r="D7" s="82" t="s">
        <v>103</v>
      </c>
    </row>
    <row r="8" spans="2:9">
      <c r="B8" s="74"/>
      <c r="D8" s="6"/>
    </row>
    <row r="9" spans="2:9">
      <c r="B9" s="74"/>
      <c r="D9" s="21" t="s">
        <v>0</v>
      </c>
      <c r="E9" s="40" t="str">
        <f>+'2. Victorian water industry'!$E$9</f>
        <v>2019-20</v>
      </c>
      <c r="F9" s="40" t="str">
        <f>+'2. Victorian water industry'!$F$9</f>
        <v>2020-21</v>
      </c>
      <c r="G9" s="40" t="str">
        <f>+'2. Victorian water industry'!$G$9</f>
        <v>2021-22</v>
      </c>
      <c r="H9" s="40" t="str">
        <f>+'2. Victorian water industry'!$H$9</f>
        <v>2022-23</v>
      </c>
      <c r="I9" s="40" t="str">
        <f>+'2. Victorian water industry'!$I$9</f>
        <v>2023-24</v>
      </c>
    </row>
    <row r="10" spans="2:9">
      <c r="B10" s="73"/>
      <c r="D10" s="24" t="s">
        <v>15</v>
      </c>
      <c r="E10" s="50">
        <v>36529.699999999997</v>
      </c>
      <c r="F10" s="50">
        <v>40930</v>
      </c>
      <c r="G10" s="50">
        <v>38837</v>
      </c>
      <c r="H10" s="50">
        <v>36501</v>
      </c>
      <c r="I10" s="50">
        <v>47275</v>
      </c>
    </row>
    <row r="11" spans="2:9">
      <c r="B11" s="73"/>
      <c r="D11" s="24" t="s">
        <v>140</v>
      </c>
      <c r="E11" s="50">
        <v>7233.46</v>
      </c>
      <c r="F11" s="50">
        <v>8048.9469999999992</v>
      </c>
      <c r="G11" s="50">
        <v>6146.2359999999999</v>
      </c>
      <c r="H11" s="50">
        <v>6025</v>
      </c>
      <c r="I11" s="50">
        <v>7102.73</v>
      </c>
    </row>
    <row r="12" spans="2:9">
      <c r="B12" s="73"/>
      <c r="D12" s="24" t="s">
        <v>52</v>
      </c>
      <c r="E12" s="50">
        <v>3472.8</v>
      </c>
      <c r="F12" s="50">
        <v>3140.2</v>
      </c>
      <c r="G12" s="50">
        <v>3424.7</v>
      </c>
      <c r="H12" s="50">
        <v>2967</v>
      </c>
      <c r="I12" s="50">
        <v>3809.7785893747696</v>
      </c>
    </row>
    <row r="13" spans="2:9">
      <c r="B13" s="73"/>
      <c r="D13" s="24" t="s">
        <v>50</v>
      </c>
      <c r="E13" s="50">
        <v>3666.0405000000005</v>
      </c>
      <c r="F13" s="50">
        <v>3838.4110000000005</v>
      </c>
      <c r="G13" s="50">
        <v>3323.5990000000002</v>
      </c>
      <c r="H13" s="50">
        <v>2694</v>
      </c>
      <c r="I13" s="50">
        <v>2009.6190000000001</v>
      </c>
    </row>
    <row r="14" spans="2:9">
      <c r="B14" s="73"/>
      <c r="D14" s="24" t="s">
        <v>54</v>
      </c>
      <c r="E14" s="50">
        <v>4683.0405669047668</v>
      </c>
      <c r="F14" s="50">
        <v>3951.4863293358358</v>
      </c>
      <c r="G14" s="50">
        <v>3265.9941363657877</v>
      </c>
      <c r="H14" s="50">
        <v>3648</v>
      </c>
      <c r="I14" s="50">
        <v>4200.3830662514874</v>
      </c>
    </row>
    <row r="15" spans="2:9">
      <c r="B15" s="73"/>
      <c r="D15" s="24" t="s">
        <v>51</v>
      </c>
      <c r="E15" s="50">
        <v>1625.6</v>
      </c>
      <c r="F15" s="50">
        <v>1958.5081580000001</v>
      </c>
      <c r="G15" s="50">
        <v>1945.5613299999998</v>
      </c>
      <c r="H15" s="50">
        <v>1645</v>
      </c>
      <c r="I15" s="50">
        <v>2010.35</v>
      </c>
    </row>
    <row r="16" spans="2:9">
      <c r="B16" s="73"/>
      <c r="D16" s="24" t="s">
        <v>53</v>
      </c>
      <c r="E16" s="50">
        <v>2564</v>
      </c>
      <c r="F16" s="50">
        <v>3229</v>
      </c>
      <c r="G16" s="50">
        <v>2148.9</v>
      </c>
      <c r="H16" s="50">
        <v>1919</v>
      </c>
      <c r="I16" s="50">
        <v>3697.5999999999995</v>
      </c>
    </row>
    <row r="17" spans="2:10">
      <c r="B17" s="73"/>
      <c r="D17" s="24" t="s">
        <v>57</v>
      </c>
      <c r="E17" s="50">
        <v>2437.5807500000001</v>
      </c>
      <c r="F17" s="50">
        <v>2968.8273513486006</v>
      </c>
      <c r="G17" s="50">
        <v>3139.31</v>
      </c>
      <c r="H17" s="50">
        <v>2872</v>
      </c>
      <c r="I17" s="50">
        <v>3078.1000000000008</v>
      </c>
    </row>
    <row r="18" spans="2:10">
      <c r="B18" s="73"/>
      <c r="D18" s="24" t="s">
        <v>49</v>
      </c>
      <c r="E18" s="50">
        <v>1968.8568700000001</v>
      </c>
      <c r="F18" s="50">
        <v>2127.8125709999999</v>
      </c>
      <c r="G18" s="50">
        <v>2049.4002799999998</v>
      </c>
      <c r="H18" s="50">
        <v>2184</v>
      </c>
      <c r="I18" s="50">
        <v>2316.2861160285474</v>
      </c>
    </row>
    <row r="19" spans="2:10">
      <c r="B19" s="73"/>
      <c r="D19" s="24" t="s">
        <v>48</v>
      </c>
      <c r="E19" s="50">
        <v>7401.4400000000005</v>
      </c>
      <c r="F19" s="50">
        <v>6953.4500000000007</v>
      </c>
      <c r="G19" s="50">
        <v>6546.75</v>
      </c>
      <c r="H19" s="50">
        <v>4256</v>
      </c>
      <c r="I19" s="50">
        <v>6300.7599999999993</v>
      </c>
    </row>
    <row r="20" spans="2:10">
      <c r="B20" s="73"/>
      <c r="D20" s="24" t="s">
        <v>9</v>
      </c>
      <c r="E20" s="50">
        <v>2509.3539999999994</v>
      </c>
      <c r="F20" s="50">
        <v>2697.6719999999996</v>
      </c>
      <c r="G20" s="50">
        <v>3132.5419999999995</v>
      </c>
      <c r="H20" s="50">
        <v>2845</v>
      </c>
      <c r="I20" s="50">
        <v>3048.1703779000004</v>
      </c>
    </row>
    <row r="21" spans="2:10">
      <c r="B21" s="73"/>
      <c r="D21" s="24" t="s">
        <v>56</v>
      </c>
      <c r="E21" s="50">
        <v>3227.7529999999997</v>
      </c>
      <c r="F21" s="50">
        <v>2659.002</v>
      </c>
      <c r="G21" s="50">
        <v>2759.3939999999998</v>
      </c>
      <c r="H21" s="50">
        <v>2769</v>
      </c>
      <c r="I21" s="50">
        <v>3287.87</v>
      </c>
    </row>
    <row r="22" spans="2:10">
      <c r="B22" s="73"/>
      <c r="D22" s="24" t="s">
        <v>47</v>
      </c>
      <c r="E22" s="50">
        <v>2487.7750000000001</v>
      </c>
      <c r="F22" s="50">
        <v>2515.63</v>
      </c>
      <c r="G22" s="50">
        <v>2355.7799999999997</v>
      </c>
      <c r="H22" s="50">
        <v>1748</v>
      </c>
      <c r="I22" s="50">
        <v>2969.35</v>
      </c>
    </row>
    <row r="23" spans="2:10">
      <c r="B23" s="73"/>
      <c r="D23" s="24" t="s">
        <v>55</v>
      </c>
      <c r="E23" s="50">
        <v>121.959</v>
      </c>
      <c r="F23" s="50">
        <v>193.63000000000002</v>
      </c>
      <c r="G23" s="50">
        <v>189.45358636798252</v>
      </c>
      <c r="H23" s="50">
        <v>116</v>
      </c>
      <c r="I23" s="50">
        <v>247.66893053103334</v>
      </c>
    </row>
    <row r="24" spans="2:10">
      <c r="B24" s="73"/>
      <c r="D24" s="24" t="s">
        <v>46</v>
      </c>
      <c r="E24" s="50">
        <v>1773.0999999999997</v>
      </c>
      <c r="F24" s="50">
        <v>1634.9156820000001</v>
      </c>
      <c r="G24" s="50">
        <v>1867.832821</v>
      </c>
      <c r="H24" s="50">
        <v>1827</v>
      </c>
      <c r="I24" s="50">
        <v>2070.0091029999999</v>
      </c>
    </row>
    <row r="25" spans="2:10">
      <c r="B25" s="73"/>
      <c r="D25" s="24" t="s">
        <v>58</v>
      </c>
      <c r="E25" s="50">
        <v>220.99199999999999</v>
      </c>
      <c r="F25" s="50">
        <v>125.45</v>
      </c>
      <c r="G25" s="50">
        <v>303.18299999999999</v>
      </c>
      <c r="H25" s="50">
        <v>348</v>
      </c>
      <c r="I25" s="50">
        <v>320</v>
      </c>
    </row>
    <row r="26" spans="2:10">
      <c r="B26" s="73"/>
      <c r="J26" s="28"/>
    </row>
    <row r="27" spans="2:10">
      <c r="B27" s="73"/>
      <c r="E27" s="1"/>
      <c r="F27" s="1"/>
      <c r="J27" s="2"/>
    </row>
    <row r="28" spans="2:10">
      <c r="B28" s="74"/>
      <c r="D28" s="82" t="s">
        <v>87</v>
      </c>
    </row>
    <row r="29" spans="2:10">
      <c r="B29" s="74"/>
      <c r="D29" s="6"/>
    </row>
    <row r="30" spans="2:10">
      <c r="B30" s="74"/>
      <c r="D30" s="21" t="s">
        <v>0</v>
      </c>
      <c r="E30" s="40" t="str">
        <f>+'2. Victorian water industry'!$E$9</f>
        <v>2019-20</v>
      </c>
      <c r="F30" s="40" t="str">
        <f>+'2. Victorian water industry'!$F$9</f>
        <v>2020-21</v>
      </c>
      <c r="G30" s="40" t="str">
        <f>+'2. Victorian water industry'!$G$9</f>
        <v>2021-22</v>
      </c>
      <c r="H30" s="40" t="str">
        <f>+'2. Victorian water industry'!$H$9</f>
        <v>2022-23</v>
      </c>
      <c r="I30" s="40" t="str">
        <f>+'2. Victorian water industry'!$I$9</f>
        <v>2023-24</v>
      </c>
    </row>
    <row r="31" spans="2:10">
      <c r="B31" s="73"/>
      <c r="D31" s="24" t="s">
        <v>57</v>
      </c>
      <c r="E31" s="50">
        <v>100</v>
      </c>
      <c r="F31" s="44">
        <v>100</v>
      </c>
      <c r="G31" s="44">
        <v>82.473649919609912</v>
      </c>
      <c r="H31" s="44">
        <v>81.382827996599602</v>
      </c>
      <c r="I31" s="44">
        <v>91.229994072317737</v>
      </c>
    </row>
    <row r="32" spans="2:10">
      <c r="B32" s="73"/>
      <c r="D32" s="24" t="s">
        <v>9</v>
      </c>
      <c r="E32" s="51">
        <v>102.33148668252647</v>
      </c>
      <c r="F32" s="45">
        <v>98.945592044666881</v>
      </c>
      <c r="G32" s="45">
        <v>97.598121861568259</v>
      </c>
      <c r="H32" s="45">
        <v>75.604570821153345</v>
      </c>
      <c r="I32" s="45">
        <v>79.413499063145281</v>
      </c>
    </row>
    <row r="33" spans="2:10">
      <c r="B33" s="73"/>
      <c r="D33" s="24" t="s">
        <v>48</v>
      </c>
      <c r="E33" s="51">
        <v>87.650442252557085</v>
      </c>
      <c r="F33" s="45">
        <v>78.312995196558205</v>
      </c>
      <c r="G33" s="45">
        <v>65.682940043342185</v>
      </c>
      <c r="H33" s="45">
        <v>32.675623800383882</v>
      </c>
      <c r="I33" s="45">
        <v>59.271592952987298</v>
      </c>
    </row>
    <row r="34" spans="2:10">
      <c r="B34" s="73"/>
      <c r="D34" s="24" t="s">
        <v>56</v>
      </c>
      <c r="E34" s="81">
        <v>56.287638021044607</v>
      </c>
      <c r="F34" s="45">
        <v>46.40894073941395</v>
      </c>
      <c r="G34" s="45">
        <v>45.769229548705127</v>
      </c>
      <c r="H34" s="72">
        <v>42.678791615289768</v>
      </c>
      <c r="I34" s="45">
        <v>52.151161868506627</v>
      </c>
    </row>
    <row r="35" spans="2:10">
      <c r="B35" s="73"/>
      <c r="D35" s="24" t="s">
        <v>140</v>
      </c>
      <c r="E35" s="51">
        <v>50.723889692197865</v>
      </c>
      <c r="F35" s="45">
        <v>45.858119661138787</v>
      </c>
      <c r="G35" s="45">
        <v>36.604925275754752</v>
      </c>
      <c r="H35" s="45">
        <v>34.287502845435917</v>
      </c>
      <c r="I35" s="45">
        <v>41.595749259982725</v>
      </c>
    </row>
    <row r="36" spans="2:10">
      <c r="B36" s="73"/>
      <c r="D36" s="24" t="s">
        <v>53</v>
      </c>
      <c r="E36" s="51">
        <v>27.279497818916905</v>
      </c>
      <c r="F36" s="45">
        <v>30.211452095808383</v>
      </c>
      <c r="G36" s="45">
        <v>20.543977055449329</v>
      </c>
      <c r="H36" s="45">
        <v>17.753723748727911</v>
      </c>
      <c r="I36" s="45">
        <v>33.627385001546031</v>
      </c>
    </row>
    <row r="37" spans="2:10">
      <c r="B37" s="73"/>
      <c r="D37" s="24" t="s">
        <v>52</v>
      </c>
      <c r="E37" s="51">
        <v>22.613202755674788</v>
      </c>
      <c r="F37" s="45">
        <v>20.97031620421383</v>
      </c>
      <c r="G37" s="45">
        <v>25.37435076722458</v>
      </c>
      <c r="H37" s="45">
        <v>20.16721044045677</v>
      </c>
      <c r="I37" s="45">
        <v>28.018334206843644</v>
      </c>
    </row>
    <row r="38" spans="2:10">
      <c r="B38" s="73"/>
      <c r="D38" s="24" t="s">
        <v>47</v>
      </c>
      <c r="E38" s="51">
        <v>30.741344904723491</v>
      </c>
      <c r="F38" s="45">
        <v>29.796228256569524</v>
      </c>
      <c r="G38" s="45">
        <v>22.164933419015636</v>
      </c>
      <c r="H38" s="45">
        <v>14.69154479744495</v>
      </c>
      <c r="I38" s="45">
        <v>27.942273869760498</v>
      </c>
    </row>
    <row r="39" spans="2:10">
      <c r="B39" s="73"/>
      <c r="D39" s="24" t="s">
        <v>58</v>
      </c>
      <c r="E39" s="51">
        <v>13.085090509472527</v>
      </c>
      <c r="F39" s="45">
        <v>7.4413059210136066</v>
      </c>
      <c r="G39" s="45">
        <v>17.878793382682829</v>
      </c>
      <c r="H39" s="45">
        <v>18.153364632237874</v>
      </c>
      <c r="I39" s="45">
        <v>20.240354206198607</v>
      </c>
    </row>
    <row r="40" spans="2:10">
      <c r="B40" s="73"/>
      <c r="D40" s="24" t="s">
        <v>46</v>
      </c>
      <c r="E40" s="51">
        <v>17.807214879685048</v>
      </c>
      <c r="F40" s="45">
        <v>15.619771371186285</v>
      </c>
      <c r="G40" s="45">
        <v>16.964462136155262</v>
      </c>
      <c r="H40" s="45">
        <v>13.611980330800177</v>
      </c>
      <c r="I40" s="45">
        <v>19.016201406130328</v>
      </c>
    </row>
    <row r="41" spans="2:10">
      <c r="B41" s="73"/>
      <c r="D41" s="24" t="s">
        <v>50</v>
      </c>
      <c r="E41" s="51">
        <v>31.588232040142977</v>
      </c>
      <c r="F41" s="45">
        <v>31.811440184569484</v>
      </c>
      <c r="G41" s="45">
        <v>29.871704245232777</v>
      </c>
      <c r="H41" s="45">
        <v>22.468723936613845</v>
      </c>
      <c r="I41" s="45">
        <v>18.82119069026135</v>
      </c>
    </row>
    <row r="42" spans="2:10">
      <c r="B42" s="73"/>
      <c r="D42" s="24" t="s">
        <v>51</v>
      </c>
      <c r="E42" s="51">
        <v>13.433600528881909</v>
      </c>
      <c r="F42" s="45">
        <v>16.555962096662849</v>
      </c>
      <c r="G42" s="45">
        <v>15.008857534986555</v>
      </c>
      <c r="H42" s="45">
        <v>10.237102495488207</v>
      </c>
      <c r="I42" s="45">
        <v>17.670299727520437</v>
      </c>
    </row>
    <row r="43" spans="2:10">
      <c r="B43" s="73"/>
      <c r="D43" s="24" t="s">
        <v>54</v>
      </c>
      <c r="E43" s="51">
        <v>15.201513158817988</v>
      </c>
      <c r="F43" s="45">
        <v>12.523381137990755</v>
      </c>
      <c r="G43" s="45">
        <v>10.241329282106845</v>
      </c>
      <c r="H43" s="45">
        <v>10.916926023461816</v>
      </c>
      <c r="I43" s="45">
        <v>13.202831004846443</v>
      </c>
    </row>
    <row r="44" spans="2:10">
      <c r="B44" s="73"/>
      <c r="D44" s="24" t="s">
        <v>15</v>
      </c>
      <c r="E44" s="51">
        <v>10.625832649760603</v>
      </c>
      <c r="F44" s="45">
        <v>11.971441691503582</v>
      </c>
      <c r="G44" s="45">
        <v>11.093654933258684</v>
      </c>
      <c r="H44" s="45">
        <v>9.499506819938528</v>
      </c>
      <c r="I44" s="45">
        <v>12.988600802806802</v>
      </c>
    </row>
    <row r="45" spans="2:10">
      <c r="B45" s="73"/>
      <c r="D45" s="24" t="s">
        <v>49</v>
      </c>
      <c r="E45" s="51">
        <v>7.2069056317970617</v>
      </c>
      <c r="F45" s="45">
        <v>7.9188958432507439</v>
      </c>
      <c r="G45" s="45">
        <v>7.420944948031341</v>
      </c>
      <c r="H45" s="45">
        <v>8.3320616511521433</v>
      </c>
      <c r="I45" s="45">
        <v>9.5806396774420399</v>
      </c>
    </row>
    <row r="46" spans="2:10">
      <c r="B46" s="73"/>
      <c r="D46" s="24" t="s">
        <v>55</v>
      </c>
      <c r="E46" s="51">
        <v>2.6165900377387636</v>
      </c>
      <c r="F46" s="45">
        <v>4.4496277231363184</v>
      </c>
      <c r="G46" s="45">
        <v>4.2101928224223535</v>
      </c>
      <c r="H46" s="45">
        <v>2.5119099177132957</v>
      </c>
      <c r="I46" s="45">
        <v>5.8144405005752642</v>
      </c>
    </row>
    <row r="47" spans="2:10">
      <c r="B47" s="73"/>
      <c r="J47" s="28"/>
    </row>
    <row r="48" spans="2:10">
      <c r="B48" s="73"/>
      <c r="E48" s="1"/>
      <c r="F48" s="1"/>
      <c r="J48" s="2"/>
    </row>
    <row r="49" spans="2:23">
      <c r="B49" s="74"/>
      <c r="D49" s="82" t="s">
        <v>88</v>
      </c>
    </row>
    <row r="50" spans="2:23">
      <c r="B50" s="74"/>
      <c r="D50" s="6"/>
    </row>
    <row r="51" spans="2:23">
      <c r="B51" s="74"/>
      <c r="D51" s="21" t="s">
        <v>0</v>
      </c>
      <c r="E51" s="40" t="str">
        <f>+'2. Victorian water industry'!$E$9</f>
        <v>2019-20</v>
      </c>
      <c r="F51" s="40" t="str">
        <f>+'2. Victorian water industry'!$F$9</f>
        <v>2020-21</v>
      </c>
      <c r="G51" s="40" t="str">
        <f>+'2. Victorian water industry'!$G$9</f>
        <v>2021-22</v>
      </c>
      <c r="H51" s="40" t="str">
        <f>+'2. Victorian water industry'!$H$9</f>
        <v>2022-23</v>
      </c>
      <c r="I51" s="40" t="str">
        <f>+'2. Victorian water industry'!$I$9</f>
        <v>2023-24</v>
      </c>
      <c r="T51" s="55"/>
      <c r="U51" s="55"/>
      <c r="V51" s="55"/>
      <c r="W51" s="55"/>
    </row>
    <row r="52" spans="2:23">
      <c r="B52" s="73"/>
      <c r="D52" s="24" t="s">
        <v>15</v>
      </c>
      <c r="E52" s="44">
        <v>370.84969569910976</v>
      </c>
      <c r="F52" s="44">
        <v>114.54668993313464</v>
      </c>
      <c r="G52" s="44">
        <v>50.285018212782063</v>
      </c>
      <c r="H52" s="44">
        <v>92.669206250731321</v>
      </c>
      <c r="I52" s="44">
        <v>48.04806085055057</v>
      </c>
      <c r="J52" s="77"/>
      <c r="T52" s="55"/>
      <c r="U52" s="55"/>
      <c r="V52" s="55"/>
      <c r="W52" s="55"/>
    </row>
    <row r="53" spans="2:23">
      <c r="B53" s="73"/>
      <c r="D53" s="24" t="s">
        <v>140</v>
      </c>
      <c r="E53" s="44">
        <v>70.647721675943643</v>
      </c>
      <c r="F53" s="44">
        <v>66.474727375804534</v>
      </c>
      <c r="G53" s="44">
        <v>106.67960876930496</v>
      </c>
      <c r="H53" s="44">
        <v>91.372146521509009</v>
      </c>
      <c r="I53" s="44">
        <v>84.35489332881815</v>
      </c>
      <c r="J53" s="77"/>
      <c r="T53" s="55"/>
      <c r="U53" s="55"/>
      <c r="V53" s="55"/>
      <c r="W53" s="55"/>
    </row>
    <row r="54" spans="2:23">
      <c r="B54" s="73"/>
      <c r="D54" s="24" t="s">
        <v>1</v>
      </c>
      <c r="E54" s="44">
        <v>84.75149622690607</v>
      </c>
      <c r="F54" s="44">
        <v>161.14023591087812</v>
      </c>
      <c r="G54" s="44">
        <v>36.578869488014206</v>
      </c>
      <c r="H54" s="44">
        <v>83.994400373308437</v>
      </c>
      <c r="I54" s="44">
        <v>0</v>
      </c>
      <c r="J54" s="77"/>
      <c r="T54" s="55"/>
      <c r="U54" s="55"/>
      <c r="V54" s="55"/>
      <c r="W54" s="55"/>
    </row>
    <row r="55" spans="2:23">
      <c r="B55" s="73"/>
      <c r="D55" s="24" t="s">
        <v>2</v>
      </c>
      <c r="E55" s="44">
        <v>0</v>
      </c>
      <c r="F55" s="44">
        <v>0</v>
      </c>
      <c r="G55" s="44" t="s">
        <v>146</v>
      </c>
      <c r="H55" s="44" t="s">
        <v>146</v>
      </c>
      <c r="I55" s="44" t="s">
        <v>146</v>
      </c>
      <c r="J55" s="77"/>
      <c r="T55" s="55"/>
      <c r="U55" s="55"/>
      <c r="V55" s="55"/>
      <c r="W55" s="55"/>
    </row>
    <row r="56" spans="2:23">
      <c r="B56" s="73"/>
      <c r="D56" s="24" t="s">
        <v>3</v>
      </c>
      <c r="E56" s="44">
        <v>100</v>
      </c>
      <c r="F56" s="44">
        <v>100</v>
      </c>
      <c r="G56" s="44">
        <v>100</v>
      </c>
      <c r="H56" s="44">
        <v>100</v>
      </c>
      <c r="I56" s="44">
        <v>100</v>
      </c>
      <c r="J56" s="77"/>
      <c r="T56" s="55"/>
      <c r="U56" s="55"/>
      <c r="V56" s="55"/>
      <c r="W56" s="55"/>
    </row>
    <row r="57" spans="2:23">
      <c r="B57" s="73"/>
      <c r="D57" s="24" t="s">
        <v>4</v>
      </c>
      <c r="E57" s="44">
        <v>100.00000000000003</v>
      </c>
      <c r="F57" s="44">
        <v>32.82087660524072</v>
      </c>
      <c r="G57" s="44">
        <v>32.138088120870123</v>
      </c>
      <c r="H57" s="44">
        <v>246.86531726450363</v>
      </c>
      <c r="I57" s="44">
        <v>0</v>
      </c>
      <c r="J57" s="77"/>
      <c r="T57" s="55"/>
      <c r="U57" s="55"/>
      <c r="V57" s="55"/>
      <c r="W57" s="55"/>
    </row>
    <row r="58" spans="2:23">
      <c r="B58" s="73"/>
      <c r="D58" s="24" t="s">
        <v>5</v>
      </c>
      <c r="E58" s="44">
        <v>53.715156404051271</v>
      </c>
      <c r="F58" s="44">
        <v>59.406777009480294</v>
      </c>
      <c r="G58" s="44">
        <v>90.478989127240666</v>
      </c>
      <c r="H58" s="44">
        <v>80.061126299829283</v>
      </c>
      <c r="I58" s="44">
        <v>65.534874573119495</v>
      </c>
      <c r="J58" s="77"/>
      <c r="T58" s="55"/>
      <c r="U58" s="55"/>
      <c r="V58" s="55"/>
      <c r="W58" s="55"/>
    </row>
    <row r="59" spans="2:23">
      <c r="B59" s="73"/>
      <c r="D59" s="24" t="s">
        <v>6</v>
      </c>
      <c r="E59" s="44">
        <v>0</v>
      </c>
      <c r="F59" s="44">
        <v>0</v>
      </c>
      <c r="G59" s="44">
        <v>0</v>
      </c>
      <c r="H59" s="44" t="s">
        <v>146</v>
      </c>
      <c r="I59" s="44" t="s">
        <v>146</v>
      </c>
      <c r="J59" s="77"/>
      <c r="T59" s="55"/>
      <c r="U59" s="55"/>
      <c r="V59" s="55"/>
      <c r="W59" s="55"/>
    </row>
    <row r="60" spans="2:23">
      <c r="B60" s="73"/>
      <c r="D60" s="24" t="s">
        <v>7</v>
      </c>
      <c r="E60" s="44">
        <v>100</v>
      </c>
      <c r="F60" s="44">
        <v>100</v>
      </c>
      <c r="G60" s="44">
        <v>100</v>
      </c>
      <c r="H60" s="44">
        <v>87.780533902665596</v>
      </c>
      <c r="I60" s="44">
        <v>84.771061916023726</v>
      </c>
      <c r="J60" s="77"/>
      <c r="T60" s="55"/>
      <c r="U60" s="55"/>
      <c r="V60" s="55"/>
      <c r="W60" s="55"/>
    </row>
    <row r="61" spans="2:23">
      <c r="B61" s="73"/>
      <c r="D61" s="24" t="s">
        <v>8</v>
      </c>
      <c r="E61" s="44">
        <v>0</v>
      </c>
      <c r="F61" s="44">
        <v>46.584663700601936</v>
      </c>
      <c r="G61" s="44">
        <v>0</v>
      </c>
      <c r="H61" s="44">
        <v>126.15039281705948</v>
      </c>
      <c r="I61" s="44">
        <v>210.80602302922941</v>
      </c>
      <c r="J61" s="77"/>
      <c r="T61" s="55"/>
      <c r="U61" s="55"/>
      <c r="V61" s="55"/>
      <c r="W61" s="55"/>
    </row>
    <row r="62" spans="2:23">
      <c r="B62" s="73"/>
      <c r="D62" s="24" t="s">
        <v>9</v>
      </c>
      <c r="E62" s="44" t="s">
        <v>146</v>
      </c>
      <c r="F62" s="44" t="s">
        <v>146</v>
      </c>
      <c r="G62" s="44" t="s">
        <v>146</v>
      </c>
      <c r="H62" s="44" t="s">
        <v>146</v>
      </c>
      <c r="I62" s="44">
        <v>0</v>
      </c>
      <c r="J62" s="77"/>
      <c r="T62" s="55"/>
      <c r="U62" s="55"/>
      <c r="V62" s="55"/>
      <c r="W62" s="55"/>
    </row>
    <row r="63" spans="2:23">
      <c r="B63" s="73"/>
      <c r="D63" s="24" t="s">
        <v>10</v>
      </c>
      <c r="E63" s="44">
        <v>0</v>
      </c>
      <c r="F63" s="44">
        <v>0</v>
      </c>
      <c r="G63" s="44">
        <v>236.11805902951474</v>
      </c>
      <c r="H63" s="44">
        <v>0</v>
      </c>
      <c r="I63" s="44">
        <v>0</v>
      </c>
      <c r="J63" s="77"/>
      <c r="T63" s="55"/>
      <c r="U63" s="55"/>
      <c r="V63" s="55"/>
      <c r="W63" s="55"/>
    </row>
    <row r="64" spans="2:23">
      <c r="B64" s="73"/>
      <c r="D64" s="24" t="s">
        <v>11</v>
      </c>
      <c r="E64" s="44">
        <v>0</v>
      </c>
      <c r="F64" s="44">
        <v>0</v>
      </c>
      <c r="G64" s="44">
        <v>0</v>
      </c>
      <c r="H64" s="44">
        <v>6.6997186118183034</v>
      </c>
      <c r="I64" s="44">
        <v>32.605281095338292</v>
      </c>
      <c r="J64" s="77"/>
      <c r="T64" s="55"/>
      <c r="U64" s="55"/>
      <c r="V64" s="55"/>
      <c r="W64" s="55"/>
    </row>
    <row r="65" spans="2:23">
      <c r="B65" s="73"/>
      <c r="D65" s="24" t="s">
        <v>12</v>
      </c>
      <c r="E65" s="44">
        <v>68.939393939393938</v>
      </c>
      <c r="F65" s="44">
        <v>355.15042691194253</v>
      </c>
      <c r="G65" s="44">
        <v>121.42857142857142</v>
      </c>
      <c r="H65" s="44">
        <v>43.582581086269798</v>
      </c>
      <c r="I65" s="44">
        <v>99.743589743589752</v>
      </c>
      <c r="J65" s="77"/>
      <c r="T65" s="55"/>
      <c r="U65" s="55"/>
      <c r="V65" s="55"/>
      <c r="W65" s="55"/>
    </row>
    <row r="66" spans="2:23">
      <c r="B66" s="73"/>
      <c r="D66" s="24" t="s">
        <v>13</v>
      </c>
      <c r="E66" s="44">
        <v>98.540628720074068</v>
      </c>
      <c r="F66" s="44">
        <v>231.92184154175587</v>
      </c>
      <c r="G66" s="44">
        <v>100.84409136047667</v>
      </c>
      <c r="H66" s="44">
        <v>107.41333333333334</v>
      </c>
      <c r="I66" s="44">
        <v>0</v>
      </c>
      <c r="J66" s="77"/>
      <c r="T66" s="55"/>
      <c r="U66" s="55"/>
      <c r="V66" s="55"/>
      <c r="W66" s="55"/>
    </row>
    <row r="67" spans="2:23">
      <c r="B67" s="73"/>
      <c r="D67" s="24" t="s">
        <v>14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77"/>
      <c r="T67" s="57"/>
      <c r="U67" s="57"/>
      <c r="V67" s="57"/>
      <c r="W67" s="57"/>
    </row>
    <row r="68" spans="2:23">
      <c r="B68" s="73"/>
      <c r="J68" s="28"/>
      <c r="T68" s="57"/>
      <c r="U68" s="57"/>
      <c r="V68" s="57"/>
      <c r="W68" s="57"/>
    </row>
    <row r="69" spans="2:23">
      <c r="B69" s="73"/>
      <c r="J69" s="2"/>
      <c r="T69" s="57"/>
      <c r="U69" s="57"/>
      <c r="V69" s="57"/>
      <c r="W69" s="57"/>
    </row>
    <row r="70" spans="2:23">
      <c r="B70" s="73"/>
      <c r="D70" s="82" t="s">
        <v>89</v>
      </c>
      <c r="S70" s="57"/>
      <c r="T70" s="57"/>
      <c r="U70" s="57"/>
      <c r="V70" s="57"/>
      <c r="W70" s="57"/>
    </row>
    <row r="71" spans="2:23">
      <c r="B71" s="73"/>
      <c r="D71" s="6"/>
      <c r="S71" s="57"/>
      <c r="T71" s="57"/>
      <c r="U71" s="57"/>
      <c r="V71" s="57"/>
      <c r="W71" s="57"/>
    </row>
    <row r="72" spans="2:23">
      <c r="B72" s="73"/>
      <c r="D72" s="21" t="s">
        <v>0</v>
      </c>
      <c r="E72" s="40" t="str">
        <f>+'2. Victorian water industry'!$E$9</f>
        <v>2019-20</v>
      </c>
      <c r="F72" s="40" t="str">
        <f>+'2. Victorian water industry'!$F$9</f>
        <v>2020-21</v>
      </c>
      <c r="G72" s="40" t="str">
        <f>+'2. Victorian water industry'!$G$9</f>
        <v>2021-22</v>
      </c>
      <c r="H72" s="40" t="str">
        <f>+'2. Victorian water industry'!$H$9</f>
        <v>2022-23</v>
      </c>
      <c r="I72" s="40" t="str">
        <f>+'2. Victorian water industry'!$I$9</f>
        <v>2023-24</v>
      </c>
    </row>
    <row r="73" spans="2:23">
      <c r="B73" s="73"/>
      <c r="D73" s="95" t="s">
        <v>15</v>
      </c>
      <c r="E73" s="50">
        <v>513651.42460082332</v>
      </c>
      <c r="F73" s="50">
        <v>468966.04577998834</v>
      </c>
      <c r="G73" s="50">
        <v>466284.90255960147</v>
      </c>
      <c r="H73" s="50">
        <v>449580.58367619035</v>
      </c>
      <c r="I73" s="50">
        <v>410056.02618328691</v>
      </c>
    </row>
    <row r="74" spans="2:23">
      <c r="B74" s="73"/>
      <c r="D74" s="95" t="s">
        <v>140</v>
      </c>
      <c r="E74" s="50">
        <v>51237</v>
      </c>
      <c r="F74" s="50">
        <v>44908</v>
      </c>
      <c r="G74" s="50">
        <v>39411</v>
      </c>
      <c r="H74" s="50">
        <v>34873</v>
      </c>
      <c r="I74" s="50">
        <v>33000</v>
      </c>
    </row>
    <row r="75" spans="2:23">
      <c r="B75" s="73"/>
      <c r="D75" s="95" t="s">
        <v>52</v>
      </c>
      <c r="E75" s="50">
        <v>32006</v>
      </c>
      <c r="F75" s="50">
        <v>35856.300000000003</v>
      </c>
      <c r="G75" s="50">
        <v>28576.5</v>
      </c>
      <c r="H75" s="50">
        <v>27871</v>
      </c>
      <c r="I75" s="50">
        <v>21041.5</v>
      </c>
    </row>
    <row r="76" spans="2:23">
      <c r="B76" s="73"/>
      <c r="D76" s="95" t="s">
        <v>50</v>
      </c>
      <c r="E76" s="50">
        <v>0</v>
      </c>
      <c r="F76" s="50">
        <v>0</v>
      </c>
      <c r="G76" s="50">
        <v>0</v>
      </c>
      <c r="H76" s="50">
        <v>15910</v>
      </c>
      <c r="I76" s="50">
        <v>10547</v>
      </c>
    </row>
    <row r="77" spans="2:23">
      <c r="B77" s="73"/>
      <c r="D77" s="95" t="s">
        <v>54</v>
      </c>
      <c r="E77" s="50">
        <v>44258.933248951063</v>
      </c>
      <c r="F77" s="50">
        <v>30083</v>
      </c>
      <c r="G77" s="50">
        <v>28166</v>
      </c>
      <c r="H77" s="50">
        <v>23537.869291741677</v>
      </c>
      <c r="I77" s="50">
        <v>19082.632327441668</v>
      </c>
    </row>
    <row r="78" spans="2:23">
      <c r="B78" s="73"/>
      <c r="D78" s="95" t="s">
        <v>51</v>
      </c>
      <c r="E78" s="50">
        <v>14976</v>
      </c>
      <c r="F78" s="50">
        <v>13556.339999999998</v>
      </c>
      <c r="G78" s="50">
        <v>15484</v>
      </c>
      <c r="H78" s="50">
        <v>14117</v>
      </c>
      <c r="I78" s="50">
        <v>14771.7</v>
      </c>
    </row>
    <row r="79" spans="2:23">
      <c r="B79" s="73"/>
      <c r="D79" s="95" t="s">
        <v>53</v>
      </c>
      <c r="E79" s="50">
        <v>29938</v>
      </c>
      <c r="F79" s="50">
        <v>26942</v>
      </c>
      <c r="G79" s="50">
        <v>27053.600000000002</v>
      </c>
      <c r="H79" s="50">
        <v>20904</v>
      </c>
      <c r="I79" s="50">
        <v>17846</v>
      </c>
    </row>
    <row r="80" spans="2:23">
      <c r="B80" s="73"/>
      <c r="D80" s="95" t="s">
        <v>57</v>
      </c>
      <c r="E80" s="50">
        <v>8334</v>
      </c>
      <c r="F80" s="50">
        <v>7636</v>
      </c>
      <c r="G80" s="50">
        <v>7825</v>
      </c>
      <c r="H80" s="50">
        <v>7446.9000000000005</v>
      </c>
      <c r="I80" s="50">
        <v>6874</v>
      </c>
    </row>
    <row r="81" spans="2:10">
      <c r="B81" s="73"/>
      <c r="D81" s="95" t="s">
        <v>49</v>
      </c>
      <c r="E81" s="50">
        <v>34750</v>
      </c>
      <c r="F81" s="50">
        <v>35385</v>
      </c>
      <c r="G81" s="50">
        <v>35276</v>
      </c>
      <c r="H81" s="50">
        <v>33014</v>
      </c>
      <c r="I81" s="50">
        <v>29036.856207893074</v>
      </c>
    </row>
    <row r="82" spans="2:10">
      <c r="B82" s="73"/>
      <c r="D82" s="95" t="s">
        <v>48</v>
      </c>
      <c r="E82" s="50">
        <v>77754</v>
      </c>
      <c r="F82" s="50">
        <v>71742.290000000008</v>
      </c>
      <c r="G82" s="50">
        <v>34572</v>
      </c>
      <c r="H82" s="50">
        <v>30955</v>
      </c>
      <c r="I82" s="50">
        <v>29678</v>
      </c>
    </row>
    <row r="83" spans="2:10">
      <c r="B83" s="73"/>
      <c r="D83" s="95" t="s">
        <v>9</v>
      </c>
      <c r="E83" s="50">
        <v>15168.799999999997</v>
      </c>
      <c r="F83" s="50">
        <v>14155.1</v>
      </c>
      <c r="G83" s="50">
        <v>15590.920000000002</v>
      </c>
      <c r="H83" s="50">
        <v>12264.4</v>
      </c>
      <c r="I83" s="50">
        <v>12301.1</v>
      </c>
    </row>
    <row r="84" spans="2:10">
      <c r="B84" s="73"/>
      <c r="D84" s="95" t="s">
        <v>56</v>
      </c>
      <c r="E84" s="50">
        <v>18837.900000000001</v>
      </c>
      <c r="F84" s="50">
        <v>17869.98</v>
      </c>
      <c r="G84" s="50">
        <v>19348</v>
      </c>
      <c r="H84" s="50">
        <v>14613</v>
      </c>
      <c r="I84" s="50">
        <v>13990.54</v>
      </c>
    </row>
    <row r="85" spans="2:10">
      <c r="B85" s="73"/>
      <c r="D85" s="95" t="s">
        <v>47</v>
      </c>
      <c r="E85" s="50">
        <v>32613.5</v>
      </c>
      <c r="F85" s="50">
        <v>32197</v>
      </c>
      <c r="G85" s="50">
        <v>31607</v>
      </c>
      <c r="H85" s="50">
        <v>30935</v>
      </c>
      <c r="I85" s="50">
        <v>23383</v>
      </c>
    </row>
    <row r="86" spans="2:10">
      <c r="B86" s="73"/>
      <c r="D86" s="95" t="s">
        <v>55</v>
      </c>
      <c r="E86" s="50">
        <v>8874.69</v>
      </c>
      <c r="F86" s="50">
        <v>8340</v>
      </c>
      <c r="G86" s="50">
        <v>7580.6642182134783</v>
      </c>
      <c r="H86" s="50">
        <v>7265</v>
      </c>
      <c r="I86" s="50">
        <v>7107</v>
      </c>
    </row>
    <row r="87" spans="2:10">
      <c r="B87" s="73"/>
      <c r="D87" s="95" t="s">
        <v>46</v>
      </c>
      <c r="E87" s="50">
        <v>26656</v>
      </c>
      <c r="F87" s="50">
        <v>23887</v>
      </c>
      <c r="G87" s="50">
        <v>29687</v>
      </c>
      <c r="H87" s="50">
        <v>21062</v>
      </c>
      <c r="I87" s="50">
        <v>19953</v>
      </c>
    </row>
    <row r="88" spans="2:10">
      <c r="B88" s="73"/>
      <c r="D88" s="95" t="s">
        <v>58</v>
      </c>
      <c r="E88" s="50">
        <v>6458.7</v>
      </c>
      <c r="F88" s="50">
        <v>6703.7000000000007</v>
      </c>
      <c r="G88" s="50">
        <v>5973.7</v>
      </c>
      <c r="H88" s="50">
        <v>6610.18</v>
      </c>
      <c r="I88" s="50">
        <v>5659</v>
      </c>
    </row>
    <row r="89" spans="2:10">
      <c r="B89" s="73"/>
      <c r="J89" s="28"/>
    </row>
    <row r="90" spans="2:10">
      <c r="B90" s="73"/>
    </row>
    <row r="91" spans="2:10">
      <c r="B91" s="74"/>
      <c r="D91" s="82" t="s">
        <v>151</v>
      </c>
    </row>
    <row r="92" spans="2:10">
      <c r="B92" s="74"/>
      <c r="D92" s="6"/>
    </row>
    <row r="93" spans="2:10">
      <c r="B93" s="74"/>
      <c r="D93" s="21" t="s">
        <v>0</v>
      </c>
      <c r="E93" s="40" t="s">
        <v>38</v>
      </c>
      <c r="F93" s="40" t="s">
        <v>39</v>
      </c>
      <c r="G93" s="40" t="s">
        <v>40</v>
      </c>
      <c r="H93" s="40" t="s">
        <v>35</v>
      </c>
      <c r="I93" s="40" t="s">
        <v>41</v>
      </c>
    </row>
    <row r="94" spans="2:10">
      <c r="B94" s="73"/>
      <c r="D94" s="24" t="s">
        <v>15</v>
      </c>
      <c r="E94" s="50">
        <v>39942.534833610996</v>
      </c>
      <c r="F94" s="50">
        <v>367010.00181596703</v>
      </c>
      <c r="G94" s="50">
        <v>1840.3289223517199</v>
      </c>
      <c r="H94" s="50">
        <v>1263.1606113572</v>
      </c>
      <c r="I94" s="50">
        <v>0</v>
      </c>
      <c r="J94" s="57"/>
    </row>
    <row r="95" spans="2:10">
      <c r="B95" s="73"/>
      <c r="D95" s="24" t="s">
        <v>140</v>
      </c>
      <c r="E95" s="50">
        <v>9888</v>
      </c>
      <c r="F95" s="50">
        <v>26012</v>
      </c>
      <c r="G95" s="50">
        <v>1031</v>
      </c>
      <c r="H95" s="50">
        <v>698</v>
      </c>
      <c r="I95" s="50">
        <v>4629</v>
      </c>
      <c r="J95" s="57"/>
    </row>
    <row r="96" spans="2:10">
      <c r="B96" s="73"/>
      <c r="D96" s="24" t="s">
        <v>52</v>
      </c>
      <c r="E96" s="50">
        <v>4318.3999999999996</v>
      </c>
      <c r="F96" s="50">
        <v>28194.2</v>
      </c>
      <c r="G96" s="50">
        <v>1697.3</v>
      </c>
      <c r="H96" s="50">
        <v>1051.5999999999999</v>
      </c>
      <c r="I96" s="50">
        <v>14220</v>
      </c>
      <c r="J96" s="57"/>
    </row>
    <row r="97" spans="2:10">
      <c r="B97" s="73"/>
      <c r="D97" s="24" t="s">
        <v>50</v>
      </c>
      <c r="E97" s="50">
        <v>4723</v>
      </c>
      <c r="F97" s="50">
        <v>4804</v>
      </c>
      <c r="G97" s="50">
        <v>891</v>
      </c>
      <c r="H97" s="50">
        <v>129</v>
      </c>
      <c r="I97" s="50">
        <v>0</v>
      </c>
      <c r="J97" s="57"/>
    </row>
    <row r="98" spans="2:10">
      <c r="B98" s="73"/>
      <c r="D98" s="24" t="s">
        <v>54</v>
      </c>
      <c r="E98" s="50">
        <v>2374.4802150544642</v>
      </c>
      <c r="F98" s="50">
        <v>15274.166646736629</v>
      </c>
      <c r="G98" s="50">
        <v>994.52336598053034</v>
      </c>
      <c r="H98" s="50">
        <v>439.46209967004233</v>
      </c>
      <c r="I98" s="50">
        <v>0</v>
      </c>
      <c r="J98" s="57"/>
    </row>
    <row r="99" spans="2:10">
      <c r="B99" s="73"/>
      <c r="D99" s="24" t="s">
        <v>51</v>
      </c>
      <c r="E99" s="50">
        <v>1735.1</v>
      </c>
      <c r="F99" s="50">
        <v>11802.1</v>
      </c>
      <c r="G99" s="50">
        <v>630.20000000000005</v>
      </c>
      <c r="H99" s="50">
        <v>604.29999999999995</v>
      </c>
      <c r="I99" s="50">
        <v>0</v>
      </c>
      <c r="J99" s="57"/>
    </row>
    <row r="100" spans="2:10">
      <c r="B100" s="73"/>
      <c r="D100" s="24" t="s">
        <v>53</v>
      </c>
      <c r="E100" s="50">
        <v>3749</v>
      </c>
      <c r="F100" s="50">
        <v>12743</v>
      </c>
      <c r="G100" s="50">
        <v>956</v>
      </c>
      <c r="H100" s="50">
        <v>398</v>
      </c>
      <c r="I100" s="50">
        <v>0</v>
      </c>
      <c r="J100" s="57"/>
    </row>
    <row r="101" spans="2:10">
      <c r="B101" s="73"/>
      <c r="D101" s="24" t="s">
        <v>57</v>
      </c>
      <c r="E101" s="50">
        <v>1783</v>
      </c>
      <c r="F101" s="50">
        <v>4634</v>
      </c>
      <c r="G101" s="50">
        <v>357</v>
      </c>
      <c r="H101" s="50">
        <v>100</v>
      </c>
      <c r="I101" s="50">
        <v>0</v>
      </c>
      <c r="J101" s="57"/>
    </row>
    <row r="102" spans="2:10">
      <c r="B102" s="73"/>
      <c r="D102" s="24" t="s">
        <v>49</v>
      </c>
      <c r="E102" s="50">
        <v>6716.2699467999792</v>
      </c>
      <c r="F102" s="50">
        <v>18772.606971117089</v>
      </c>
      <c r="G102" s="50">
        <v>1225.7108106799999</v>
      </c>
      <c r="H102" s="50">
        <v>2322.2684792960035</v>
      </c>
      <c r="I102" s="50">
        <v>0</v>
      </c>
      <c r="J102" s="57"/>
    </row>
    <row r="103" spans="2:10">
      <c r="B103" s="73"/>
      <c r="D103" s="24" t="s">
        <v>48</v>
      </c>
      <c r="E103" s="50">
        <v>10125</v>
      </c>
      <c r="F103" s="50">
        <v>18105</v>
      </c>
      <c r="G103" s="50">
        <v>1311</v>
      </c>
      <c r="H103" s="50">
        <v>137</v>
      </c>
      <c r="I103" s="50">
        <v>0</v>
      </c>
      <c r="J103" s="57"/>
    </row>
    <row r="104" spans="2:10">
      <c r="B104" s="73"/>
      <c r="D104" s="24" t="s">
        <v>9</v>
      </c>
      <c r="E104" s="50">
        <v>8835.6</v>
      </c>
      <c r="F104" s="50">
        <v>3896.2</v>
      </c>
      <c r="G104" s="50">
        <v>878.6</v>
      </c>
      <c r="H104" s="50">
        <v>358</v>
      </c>
      <c r="I104" s="50">
        <v>1667.3</v>
      </c>
      <c r="J104" s="57"/>
    </row>
    <row r="105" spans="2:10">
      <c r="B105" s="73"/>
      <c r="D105" s="24" t="s">
        <v>56</v>
      </c>
      <c r="E105" s="50">
        <v>5361.1</v>
      </c>
      <c r="F105" s="50">
        <v>7661.8</v>
      </c>
      <c r="G105" s="50">
        <v>735.14</v>
      </c>
      <c r="H105" s="50">
        <v>232.5</v>
      </c>
      <c r="I105" s="50">
        <v>0</v>
      </c>
      <c r="J105" s="57"/>
    </row>
    <row r="106" spans="2:10">
      <c r="B106" s="73"/>
      <c r="D106" s="24" t="s">
        <v>47</v>
      </c>
      <c r="E106" s="50">
        <v>4652</v>
      </c>
      <c r="F106" s="50">
        <v>17586</v>
      </c>
      <c r="G106" s="50">
        <v>1020</v>
      </c>
      <c r="H106" s="50">
        <v>125</v>
      </c>
      <c r="I106" s="50">
        <v>0</v>
      </c>
      <c r="J106" s="57"/>
    </row>
    <row r="107" spans="2:10">
      <c r="B107" s="73"/>
      <c r="D107" s="24" t="s">
        <v>55</v>
      </c>
      <c r="E107" s="50">
        <v>1735</v>
      </c>
      <c r="F107" s="50">
        <v>4615</v>
      </c>
      <c r="G107" s="50">
        <v>606</v>
      </c>
      <c r="H107" s="50">
        <v>151</v>
      </c>
      <c r="I107" s="50">
        <v>0</v>
      </c>
      <c r="J107" s="57"/>
    </row>
    <row r="108" spans="2:10">
      <c r="B108" s="73"/>
      <c r="D108" s="24" t="s">
        <v>46</v>
      </c>
      <c r="E108" s="50">
        <v>11102</v>
      </c>
      <c r="F108" s="50">
        <v>13802</v>
      </c>
      <c r="G108" s="50">
        <v>695</v>
      </c>
      <c r="H108" s="50">
        <v>335</v>
      </c>
      <c r="I108" s="50">
        <v>5981</v>
      </c>
      <c r="J108" s="57"/>
    </row>
    <row r="109" spans="2:10">
      <c r="B109" s="73"/>
      <c r="D109" s="24" t="s">
        <v>58</v>
      </c>
      <c r="E109" s="50">
        <v>989</v>
      </c>
      <c r="F109" s="50">
        <v>4407</v>
      </c>
      <c r="G109" s="50">
        <v>173</v>
      </c>
      <c r="H109" s="50">
        <v>90</v>
      </c>
      <c r="I109" s="50">
        <v>0</v>
      </c>
      <c r="J109" s="57"/>
    </row>
    <row r="110" spans="2:10">
      <c r="B110" s="73"/>
      <c r="D110" s="53" t="s">
        <v>16</v>
      </c>
      <c r="E110" s="54">
        <f>SUM(E94:E109)</f>
        <v>118029.48499546545</v>
      </c>
      <c r="F110" s="66">
        <f>SUM(F94:F109)</f>
        <v>559319.07543382072</v>
      </c>
      <c r="G110" s="66">
        <f>SUM(G94:G109)</f>
        <v>15041.803099012252</v>
      </c>
      <c r="H110" s="66">
        <f>SUM(H94:H109)</f>
        <v>8434.2911903232452</v>
      </c>
      <c r="I110" s="63">
        <v>4561</v>
      </c>
      <c r="J110" s="57"/>
    </row>
    <row r="111" spans="2:10">
      <c r="B111" s="73"/>
      <c r="D111" s="53" t="s">
        <v>43</v>
      </c>
      <c r="E111" s="64">
        <f>+E110/(SUM($E$110:$H$110))</f>
        <v>0.16841514378921763</v>
      </c>
      <c r="F111" s="69">
        <f t="shared" ref="F111:H111" si="0">+F110/(SUM($E$110:$H$110))</f>
        <v>0.79808704169859024</v>
      </c>
      <c r="G111" s="69">
        <f t="shared" si="0"/>
        <v>2.1463005043753029E-2</v>
      </c>
      <c r="H111" s="69">
        <f t="shared" si="0"/>
        <v>1.2034809468439121E-2</v>
      </c>
      <c r="I111" s="59" t="s">
        <v>44</v>
      </c>
    </row>
    <row r="112" spans="2:10">
      <c r="B112" s="73"/>
      <c r="E112" s="9"/>
      <c r="F112" s="9"/>
      <c r="G112" s="9"/>
      <c r="H112" s="9"/>
      <c r="I112" s="9"/>
      <c r="J112" s="28"/>
    </row>
    <row r="113" spans="2:9">
      <c r="B113" s="73"/>
      <c r="E113" s="9"/>
      <c r="F113" s="9"/>
      <c r="G113" s="9"/>
      <c r="H113" s="9"/>
      <c r="I113" s="9"/>
    </row>
    <row r="114" spans="2:9" ht="15" customHeight="1">
      <c r="B114" s="101"/>
      <c r="D114" s="82" t="s">
        <v>121</v>
      </c>
      <c r="E114" s="1"/>
    </row>
    <row r="115" spans="2:9">
      <c r="B115" s="101"/>
      <c r="D115" s="6"/>
      <c r="E115" s="1"/>
    </row>
    <row r="116" spans="2:9">
      <c r="B116" s="75"/>
      <c r="D116" s="21" t="s">
        <v>0</v>
      </c>
      <c r="E116" s="40" t="str">
        <f>+'2. Victorian water industry'!$E$9</f>
        <v>2019-20</v>
      </c>
      <c r="F116" s="40" t="str">
        <f>+'2. Victorian water industry'!$F$9</f>
        <v>2020-21</v>
      </c>
      <c r="G116" s="40" t="str">
        <f>+'2. Victorian water industry'!$G$9</f>
        <v>2021-22</v>
      </c>
      <c r="H116" s="40" t="str">
        <f>+'2. Victorian water industry'!$H$9</f>
        <v>2022-23</v>
      </c>
      <c r="I116" s="40" t="str">
        <f>+'2. Victorian water industry'!$I$9</f>
        <v>2023-24</v>
      </c>
    </row>
    <row r="117" spans="2:9">
      <c r="B117" s="73"/>
      <c r="D117" s="24" t="s">
        <v>15</v>
      </c>
      <c r="E117" s="50">
        <v>0</v>
      </c>
      <c r="F117" s="44">
        <v>0</v>
      </c>
      <c r="G117" s="44">
        <v>0</v>
      </c>
      <c r="H117" s="44">
        <v>0</v>
      </c>
      <c r="I117" s="44">
        <v>0</v>
      </c>
    </row>
    <row r="118" spans="2:9">
      <c r="B118" s="73"/>
      <c r="D118" s="24" t="s">
        <v>140</v>
      </c>
      <c r="E118" s="50">
        <v>0</v>
      </c>
      <c r="F118" s="44">
        <v>0</v>
      </c>
      <c r="G118" s="44">
        <v>0</v>
      </c>
      <c r="H118" s="44">
        <v>0</v>
      </c>
      <c r="I118" s="44">
        <v>0</v>
      </c>
    </row>
    <row r="119" spans="2:9">
      <c r="B119" s="73"/>
      <c r="D119" s="24" t="s">
        <v>52</v>
      </c>
      <c r="E119" s="51">
        <v>0</v>
      </c>
      <c r="F119" s="45">
        <v>0</v>
      </c>
      <c r="G119" s="45">
        <v>0</v>
      </c>
      <c r="H119" s="45">
        <v>0</v>
      </c>
      <c r="I119" s="45">
        <v>0</v>
      </c>
    </row>
    <row r="120" spans="2:9">
      <c r="B120" s="73"/>
      <c r="D120" s="24" t="s">
        <v>50</v>
      </c>
      <c r="E120" s="51">
        <v>0</v>
      </c>
      <c r="F120" s="45">
        <v>0</v>
      </c>
      <c r="G120" s="45">
        <v>0</v>
      </c>
      <c r="H120" s="45">
        <v>0</v>
      </c>
      <c r="I120" s="45">
        <v>0</v>
      </c>
    </row>
    <row r="121" spans="2:9">
      <c r="B121" s="73"/>
      <c r="D121" s="24" t="s">
        <v>54</v>
      </c>
      <c r="E121" s="51">
        <v>0</v>
      </c>
      <c r="F121" s="45">
        <v>0</v>
      </c>
      <c r="G121" s="45">
        <v>0</v>
      </c>
      <c r="H121" s="45">
        <v>0</v>
      </c>
      <c r="I121" s="45">
        <v>0</v>
      </c>
    </row>
    <row r="122" spans="2:9">
      <c r="B122" s="73"/>
      <c r="D122" s="24" t="s">
        <v>51</v>
      </c>
      <c r="E122" s="51">
        <v>0</v>
      </c>
      <c r="F122" s="45">
        <v>0</v>
      </c>
      <c r="G122" s="45">
        <v>0</v>
      </c>
      <c r="H122" s="45">
        <v>0</v>
      </c>
      <c r="I122" s="45">
        <v>0</v>
      </c>
    </row>
    <row r="123" spans="2:9">
      <c r="B123" s="73"/>
      <c r="D123" s="24" t="s">
        <v>53</v>
      </c>
      <c r="E123" s="51">
        <v>0</v>
      </c>
      <c r="F123" s="45">
        <v>0</v>
      </c>
      <c r="G123" s="45">
        <v>0</v>
      </c>
      <c r="H123" s="45">
        <v>0</v>
      </c>
      <c r="I123" s="45">
        <v>0</v>
      </c>
    </row>
    <row r="124" spans="2:9">
      <c r="B124" s="73"/>
      <c r="D124" s="24" t="s">
        <v>57</v>
      </c>
      <c r="E124" s="51">
        <v>0</v>
      </c>
      <c r="F124" s="45">
        <v>0</v>
      </c>
      <c r="G124" s="45">
        <v>0</v>
      </c>
      <c r="H124" s="45">
        <v>0</v>
      </c>
      <c r="I124" s="45">
        <v>0</v>
      </c>
    </row>
    <row r="125" spans="2:9">
      <c r="B125" s="73"/>
      <c r="D125" s="24" t="s">
        <v>49</v>
      </c>
      <c r="E125" s="51">
        <v>10607</v>
      </c>
      <c r="F125" s="45">
        <v>9140.9</v>
      </c>
      <c r="G125" s="45">
        <v>9404.8999999999978</v>
      </c>
      <c r="H125" s="45">
        <v>8560</v>
      </c>
      <c r="I125" s="45">
        <v>8476.3971176743507</v>
      </c>
    </row>
    <row r="126" spans="2:9">
      <c r="B126" s="73"/>
      <c r="D126" s="24" t="s">
        <v>48</v>
      </c>
      <c r="E126" s="51">
        <v>0</v>
      </c>
      <c r="F126" s="45">
        <v>0</v>
      </c>
      <c r="G126" s="45">
        <v>0</v>
      </c>
      <c r="H126" s="45">
        <v>0</v>
      </c>
      <c r="I126" s="45">
        <v>0</v>
      </c>
    </row>
    <row r="127" spans="2:9">
      <c r="B127" s="73"/>
      <c r="D127" s="24" t="s">
        <v>9</v>
      </c>
      <c r="E127" s="51">
        <v>0</v>
      </c>
      <c r="F127" s="45">
        <v>0</v>
      </c>
      <c r="G127" s="45">
        <v>0</v>
      </c>
      <c r="H127" s="45">
        <v>0</v>
      </c>
      <c r="I127" s="45">
        <v>0</v>
      </c>
    </row>
    <row r="128" spans="2:9">
      <c r="B128" s="73"/>
      <c r="D128" s="24" t="s">
        <v>56</v>
      </c>
      <c r="E128" s="51">
        <v>0</v>
      </c>
      <c r="F128" s="45">
        <v>0</v>
      </c>
      <c r="G128" s="45">
        <v>0</v>
      </c>
      <c r="H128" s="45">
        <v>0</v>
      </c>
      <c r="I128" s="45">
        <v>0</v>
      </c>
    </row>
    <row r="129" spans="2:18">
      <c r="B129" s="73"/>
      <c r="D129" s="24" t="s">
        <v>47</v>
      </c>
      <c r="E129" s="51">
        <v>0</v>
      </c>
      <c r="F129" s="45">
        <v>0</v>
      </c>
      <c r="G129" s="45">
        <v>0</v>
      </c>
      <c r="H129" s="45">
        <v>0</v>
      </c>
      <c r="I129" s="45">
        <v>0</v>
      </c>
    </row>
    <row r="130" spans="2:18">
      <c r="B130" s="73"/>
      <c r="D130" s="24" t="s">
        <v>55</v>
      </c>
      <c r="E130" s="51">
        <v>0</v>
      </c>
      <c r="F130" s="45">
        <v>0</v>
      </c>
      <c r="G130" s="45">
        <v>0</v>
      </c>
      <c r="H130" s="45">
        <v>0</v>
      </c>
      <c r="I130" s="45">
        <v>0</v>
      </c>
    </row>
    <row r="131" spans="2:18">
      <c r="B131" s="73"/>
      <c r="D131" s="24" t="s">
        <v>46</v>
      </c>
      <c r="E131" s="51">
        <v>0</v>
      </c>
      <c r="F131" s="45">
        <v>0</v>
      </c>
      <c r="G131" s="45">
        <v>0</v>
      </c>
      <c r="H131" s="45">
        <v>0</v>
      </c>
      <c r="I131" s="45">
        <v>0</v>
      </c>
    </row>
    <row r="132" spans="2:18">
      <c r="B132" s="73"/>
      <c r="D132" s="24" t="s">
        <v>58</v>
      </c>
      <c r="E132" s="51">
        <v>0</v>
      </c>
      <c r="F132" s="45">
        <v>0</v>
      </c>
      <c r="G132" s="45">
        <v>0</v>
      </c>
      <c r="H132" s="45">
        <v>0</v>
      </c>
      <c r="I132" s="45">
        <v>0</v>
      </c>
    </row>
    <row r="133" spans="2:18">
      <c r="B133" s="76"/>
      <c r="D133" s="7"/>
      <c r="E133" s="5"/>
      <c r="F133" s="5"/>
      <c r="G133" s="5"/>
      <c r="H133" s="5"/>
      <c r="I133" s="5"/>
      <c r="K133" s="5"/>
      <c r="L133"/>
      <c r="M133"/>
      <c r="N133"/>
      <c r="O133"/>
      <c r="P133"/>
    </row>
    <row r="134" spans="2:18">
      <c r="B134" s="76"/>
      <c r="E134" s="5"/>
      <c r="F134" s="5"/>
      <c r="G134" s="5"/>
      <c r="H134" s="5"/>
      <c r="I134" s="5"/>
      <c r="K134" s="5"/>
      <c r="L134"/>
      <c r="M134"/>
      <c r="N134"/>
      <c r="O134"/>
      <c r="P134"/>
    </row>
    <row r="135" spans="2:18" ht="15" customHeight="1">
      <c r="B135" s="101"/>
      <c r="D135" s="82" t="s">
        <v>122</v>
      </c>
      <c r="E135" s="1"/>
    </row>
    <row r="136" spans="2:18" s="28" customFormat="1">
      <c r="B136" s="101"/>
      <c r="C136" s="29"/>
      <c r="D136" s="26"/>
      <c r="F136" s="33"/>
      <c r="G136" s="33"/>
      <c r="H136" s="33"/>
      <c r="I136" s="33"/>
      <c r="R136" s="56"/>
    </row>
    <row r="137" spans="2:18">
      <c r="B137" s="75"/>
      <c r="D137" s="21" t="s">
        <v>0</v>
      </c>
      <c r="E137" s="40" t="str">
        <f>+'2. Victorian water industry'!$E$9</f>
        <v>2019-20</v>
      </c>
      <c r="F137" s="40" t="str">
        <f>+'2. Victorian water industry'!$F$9</f>
        <v>2020-21</v>
      </c>
      <c r="G137" s="40" t="str">
        <f>+'2. Victorian water industry'!$G$9</f>
        <v>2021-22</v>
      </c>
      <c r="H137" s="40" t="str">
        <f>+'2. Victorian water industry'!$H$9</f>
        <v>2022-23</v>
      </c>
      <c r="I137" s="40" t="str">
        <f>+'2. Victorian water industry'!$I$9</f>
        <v>2023-24</v>
      </c>
    </row>
    <row r="138" spans="2:18">
      <c r="B138" s="73"/>
      <c r="D138" s="24" t="s">
        <v>15</v>
      </c>
      <c r="E138" s="50">
        <v>201726</v>
      </c>
      <c r="F138" s="44">
        <v>198569</v>
      </c>
      <c r="G138" s="44">
        <v>204184</v>
      </c>
      <c r="H138" s="44">
        <v>220680</v>
      </c>
      <c r="I138" s="44">
        <v>210110</v>
      </c>
    </row>
    <row r="139" spans="2:18">
      <c r="B139" s="73"/>
      <c r="D139" s="24" t="s">
        <v>140</v>
      </c>
      <c r="E139" s="50">
        <v>7791.1319999999996</v>
      </c>
      <c r="F139" s="44">
        <v>8075.896999999999</v>
      </c>
      <c r="G139" s="44">
        <v>8528.19</v>
      </c>
      <c r="H139" s="44">
        <v>9141</v>
      </c>
      <c r="I139" s="44">
        <v>9392</v>
      </c>
    </row>
    <row r="140" spans="2:18">
      <c r="B140" s="73"/>
      <c r="D140" s="24" t="s">
        <v>52</v>
      </c>
      <c r="E140" s="51">
        <v>985.6</v>
      </c>
      <c r="F140" s="45">
        <v>986</v>
      </c>
      <c r="G140" s="45">
        <v>995.7</v>
      </c>
      <c r="H140" s="45">
        <v>725</v>
      </c>
      <c r="I140" s="45">
        <v>644</v>
      </c>
    </row>
    <row r="141" spans="2:18">
      <c r="B141" s="73"/>
      <c r="D141" s="24" t="s">
        <v>50</v>
      </c>
      <c r="E141" s="51">
        <v>0</v>
      </c>
      <c r="F141" s="45">
        <v>0</v>
      </c>
      <c r="G141" s="45">
        <v>0</v>
      </c>
      <c r="H141" s="45">
        <v>0</v>
      </c>
      <c r="I141" s="45">
        <v>0</v>
      </c>
    </row>
    <row r="142" spans="2:18">
      <c r="B142" s="73"/>
      <c r="D142" s="24" t="s">
        <v>54</v>
      </c>
      <c r="E142" s="51">
        <v>29192</v>
      </c>
      <c r="F142" s="45">
        <v>30289</v>
      </c>
      <c r="G142" s="45">
        <v>30751.67</v>
      </c>
      <c r="H142" s="45">
        <v>32765.040000000001</v>
      </c>
      <c r="I142" s="45">
        <v>31049.57</v>
      </c>
    </row>
    <row r="143" spans="2:18">
      <c r="B143" s="73"/>
      <c r="D143" s="24" t="s">
        <v>51</v>
      </c>
      <c r="E143" s="51">
        <v>1668.69</v>
      </c>
      <c r="F143" s="45">
        <v>1638.54</v>
      </c>
      <c r="G143" s="45">
        <v>1775.27</v>
      </c>
      <c r="H143" s="45">
        <v>2236.4775</v>
      </c>
      <c r="I143" s="45">
        <v>1638</v>
      </c>
    </row>
    <row r="144" spans="2:18">
      <c r="B144" s="73"/>
      <c r="D144" s="24" t="s">
        <v>53</v>
      </c>
      <c r="E144" s="51">
        <v>2023</v>
      </c>
      <c r="F144" s="45">
        <v>2128</v>
      </c>
      <c r="G144" s="45">
        <v>2229</v>
      </c>
      <c r="H144" s="45">
        <v>2728.63</v>
      </c>
      <c r="I144" s="45">
        <v>2494.1999999999998</v>
      </c>
    </row>
    <row r="145" spans="2:18">
      <c r="B145" s="73"/>
      <c r="D145" s="24" t="s">
        <v>57</v>
      </c>
      <c r="E145" s="51">
        <v>1584.1980000000001</v>
      </c>
      <c r="F145" s="45">
        <v>1915.57</v>
      </c>
      <c r="G145" s="45">
        <v>2326.6400000000003</v>
      </c>
      <c r="H145" s="45">
        <v>2135.4340267735943</v>
      </c>
      <c r="I145" s="45">
        <v>2003.9</v>
      </c>
    </row>
    <row r="146" spans="2:18">
      <c r="B146" s="73"/>
      <c r="D146" s="24" t="s">
        <v>49</v>
      </c>
      <c r="E146" s="51">
        <v>13387.070178325581</v>
      </c>
      <c r="F146" s="45">
        <v>13651.88175</v>
      </c>
      <c r="G146" s="45">
        <v>14609.463</v>
      </c>
      <c r="H146" s="45">
        <v>13479</v>
      </c>
      <c r="I146" s="45">
        <v>12865.665435620544</v>
      </c>
    </row>
    <row r="147" spans="2:18">
      <c r="B147" s="73"/>
      <c r="D147" s="24" t="s">
        <v>48</v>
      </c>
      <c r="E147" s="51">
        <v>14800.51</v>
      </c>
      <c r="F147" s="45">
        <v>13181.009999999997</v>
      </c>
      <c r="G147" s="45">
        <v>11593.25</v>
      </c>
      <c r="H147" s="45">
        <v>9731.4000000000015</v>
      </c>
      <c r="I147" s="45">
        <v>12133</v>
      </c>
    </row>
    <row r="148" spans="2:18">
      <c r="B148" s="73"/>
      <c r="D148" s="24" t="s">
        <v>9</v>
      </c>
      <c r="E148" s="51">
        <v>3464</v>
      </c>
      <c r="F148" s="45">
        <v>3690.9</v>
      </c>
      <c r="G148" s="45">
        <v>4126</v>
      </c>
      <c r="H148" s="45">
        <v>4530</v>
      </c>
      <c r="I148" s="45">
        <v>3416.4</v>
      </c>
    </row>
    <row r="149" spans="2:18">
      <c r="B149" s="73"/>
      <c r="D149" s="24" t="s">
        <v>56</v>
      </c>
      <c r="E149" s="51">
        <v>3336</v>
      </c>
      <c r="F149" s="45">
        <v>3291</v>
      </c>
      <c r="G149" s="45">
        <v>3681</v>
      </c>
      <c r="H149" s="45">
        <v>3946</v>
      </c>
      <c r="I149" s="45">
        <v>3731</v>
      </c>
    </row>
    <row r="150" spans="2:18">
      <c r="B150" s="73"/>
      <c r="D150" s="24" t="s">
        <v>47</v>
      </c>
      <c r="E150" s="51">
        <v>5188.8200000000006</v>
      </c>
      <c r="F150" s="45">
        <v>5535.41</v>
      </c>
      <c r="G150" s="45">
        <v>6197.93</v>
      </c>
      <c r="H150" s="45">
        <v>6789.6899999999987</v>
      </c>
      <c r="I150" s="45">
        <v>5915.12</v>
      </c>
    </row>
    <row r="151" spans="2:18">
      <c r="B151" s="73"/>
      <c r="D151" s="24" t="s">
        <v>55</v>
      </c>
      <c r="E151" s="51">
        <v>2199.5</v>
      </c>
      <c r="F151" s="45">
        <v>2158.6</v>
      </c>
      <c r="G151" s="45">
        <v>2200.1531475543015</v>
      </c>
      <c r="H151" s="45">
        <v>2389.6999999999998</v>
      </c>
      <c r="I151" s="45">
        <v>2153.3822394059071</v>
      </c>
    </row>
    <row r="152" spans="2:18">
      <c r="B152" s="73"/>
      <c r="D152" s="24" t="s">
        <v>46</v>
      </c>
      <c r="E152" s="51">
        <v>11222</v>
      </c>
      <c r="F152" s="45">
        <v>11690</v>
      </c>
      <c r="G152" s="45">
        <v>11805</v>
      </c>
      <c r="H152" s="45">
        <v>12753</v>
      </c>
      <c r="I152" s="45">
        <v>10790</v>
      </c>
    </row>
    <row r="153" spans="2:18">
      <c r="B153" s="73"/>
      <c r="D153" s="24" t="s">
        <v>58</v>
      </c>
      <c r="E153" s="51">
        <v>1657.5139999999999</v>
      </c>
      <c r="F153" s="45">
        <v>1666</v>
      </c>
      <c r="G153" s="45">
        <v>1689.9169999999999</v>
      </c>
      <c r="H153" s="45">
        <v>1922.4610000000002</v>
      </c>
      <c r="I153" s="45">
        <v>1634</v>
      </c>
    </row>
    <row r="154" spans="2:18">
      <c r="B154" s="73"/>
      <c r="D154" s="6"/>
      <c r="J154" s="28"/>
      <c r="M154"/>
      <c r="N154"/>
      <c r="O154"/>
      <c r="P154"/>
    </row>
    <row r="155" spans="2:18">
      <c r="B155" s="73"/>
      <c r="M155"/>
      <c r="N155"/>
      <c r="O155"/>
      <c r="P155"/>
    </row>
    <row r="156" spans="2:18" ht="15" customHeight="1">
      <c r="B156" s="101"/>
      <c r="D156" s="82" t="s">
        <v>123</v>
      </c>
      <c r="E156" s="1"/>
    </row>
    <row r="157" spans="2:18" s="28" customFormat="1">
      <c r="B157" s="101"/>
      <c r="C157" s="29"/>
      <c r="D157" s="26"/>
      <c r="F157" s="33"/>
      <c r="G157" s="33"/>
      <c r="H157" s="33"/>
      <c r="I157" s="33"/>
      <c r="R157" s="56"/>
    </row>
    <row r="158" spans="2:18">
      <c r="B158" s="75"/>
      <c r="D158" s="21" t="s">
        <v>0</v>
      </c>
      <c r="E158" s="40" t="str">
        <f>+'2. Victorian water industry'!$E$9</f>
        <v>2019-20</v>
      </c>
      <c r="F158" s="40" t="str">
        <f>+'2. Victorian water industry'!$F$9</f>
        <v>2020-21</v>
      </c>
      <c r="G158" s="40" t="str">
        <f>+'2. Victorian water industry'!$G$9</f>
        <v>2021-22</v>
      </c>
      <c r="H158" s="40" t="str">
        <f>+'2. Victorian water industry'!$H$9</f>
        <v>2022-23</v>
      </c>
      <c r="I158" s="40" t="str">
        <f>+'2. Victorian water industry'!$I$9</f>
        <v>2023-24</v>
      </c>
    </row>
    <row r="159" spans="2:18">
      <c r="B159" s="73"/>
      <c r="D159" s="24" t="s">
        <v>15</v>
      </c>
      <c r="E159" s="50">
        <v>145277</v>
      </c>
      <c r="F159" s="50">
        <v>142786</v>
      </c>
      <c r="G159" s="50">
        <v>145807</v>
      </c>
      <c r="H159" s="50">
        <v>163245</v>
      </c>
      <c r="I159" s="50">
        <v>155757</v>
      </c>
    </row>
    <row r="160" spans="2:18">
      <c r="B160" s="73"/>
      <c r="D160" s="24" t="s">
        <v>140</v>
      </c>
      <c r="E160" s="50">
        <v>9146</v>
      </c>
      <c r="F160" s="50">
        <v>9397</v>
      </c>
      <c r="G160" s="50">
        <v>8763</v>
      </c>
      <c r="H160" s="50">
        <v>10189.1</v>
      </c>
      <c r="I160" s="50">
        <v>9747.1</v>
      </c>
    </row>
    <row r="161" spans="2:16">
      <c r="B161" s="73"/>
      <c r="D161" s="24" t="s">
        <v>52</v>
      </c>
      <c r="E161" s="50">
        <v>12835.7</v>
      </c>
      <c r="F161" s="50">
        <v>13099.9</v>
      </c>
      <c r="G161" s="50">
        <v>11020.4</v>
      </c>
      <c r="H161" s="50">
        <v>12331.3</v>
      </c>
      <c r="I161" s="50">
        <v>11585</v>
      </c>
    </row>
    <row r="162" spans="2:16">
      <c r="B162" s="73"/>
      <c r="D162" s="24" t="s">
        <v>50</v>
      </c>
      <c r="E162" s="50">
        <v>12614.089</v>
      </c>
      <c r="F162" s="50">
        <v>13213.621999999999</v>
      </c>
      <c r="G162" s="50">
        <v>12432.388000000001</v>
      </c>
      <c r="H162" s="50">
        <v>14061</v>
      </c>
      <c r="I162" s="50">
        <v>10675.33</v>
      </c>
    </row>
    <row r="163" spans="2:16">
      <c r="B163" s="73"/>
      <c r="D163" s="24" t="s">
        <v>54</v>
      </c>
      <c r="E163" s="50">
        <v>2421</v>
      </c>
      <c r="F163" s="50">
        <v>2302</v>
      </c>
      <c r="G163" s="50">
        <v>2592.27</v>
      </c>
      <c r="H163" s="50">
        <v>2606.52</v>
      </c>
      <c r="I163" s="50">
        <v>2536.5</v>
      </c>
    </row>
    <row r="164" spans="2:16">
      <c r="B164" s="73"/>
      <c r="D164" s="24" t="s">
        <v>51</v>
      </c>
      <c r="E164" s="50">
        <v>10461</v>
      </c>
      <c r="F164" s="50">
        <v>11125.93</v>
      </c>
      <c r="G164" s="50">
        <v>11525.5</v>
      </c>
      <c r="H164" s="50">
        <v>14172.211000000007</v>
      </c>
      <c r="I164" s="50">
        <v>10875</v>
      </c>
    </row>
    <row r="165" spans="2:16">
      <c r="B165" s="73"/>
      <c r="D165" s="24" t="s">
        <v>53</v>
      </c>
      <c r="E165" s="50">
        <v>10410</v>
      </c>
      <c r="F165" s="50">
        <v>10896</v>
      </c>
      <c r="G165" s="50">
        <v>11246</v>
      </c>
      <c r="H165" s="50">
        <v>13504.57</v>
      </c>
      <c r="I165" s="50">
        <v>10715.3</v>
      </c>
    </row>
    <row r="166" spans="2:16">
      <c r="B166" s="73"/>
      <c r="D166" s="24" t="s">
        <v>57</v>
      </c>
      <c r="E166" s="50">
        <v>1188.5610107816713</v>
      </c>
      <c r="F166" s="50">
        <v>1355.2799043715847</v>
      </c>
      <c r="G166" s="50">
        <v>1479.8</v>
      </c>
      <c r="H166" s="50">
        <v>1393.3431585677749</v>
      </c>
      <c r="I166" s="50">
        <v>1370.1</v>
      </c>
    </row>
    <row r="167" spans="2:16">
      <c r="B167" s="73"/>
      <c r="D167" s="24" t="s">
        <v>49</v>
      </c>
      <c r="E167" s="50">
        <v>6443.0823333333337</v>
      </c>
      <c r="F167" s="50">
        <v>5799.9520000000002</v>
      </c>
      <c r="G167" s="50">
        <v>6103.8419999999987</v>
      </c>
      <c r="H167" s="50">
        <v>6857</v>
      </c>
      <c r="I167" s="50">
        <v>6429.7809918670655</v>
      </c>
    </row>
    <row r="168" spans="2:16">
      <c r="B168" s="73"/>
      <c r="D168" s="24" t="s">
        <v>48</v>
      </c>
      <c r="E168" s="50">
        <v>431.21000000000004</v>
      </c>
      <c r="F168" s="50">
        <v>1436.49</v>
      </c>
      <c r="G168" s="50">
        <v>2841.83</v>
      </c>
      <c r="H168" s="50">
        <v>5722.29</v>
      </c>
      <c r="I168" s="50">
        <v>2824.59</v>
      </c>
    </row>
    <row r="169" spans="2:16">
      <c r="B169" s="73"/>
      <c r="D169" s="24" t="s">
        <v>9</v>
      </c>
      <c r="E169" s="50">
        <v>366</v>
      </c>
      <c r="F169" s="50">
        <v>360.1</v>
      </c>
      <c r="G169" s="50">
        <v>366</v>
      </c>
      <c r="H169" s="50">
        <v>436</v>
      </c>
      <c r="I169" s="50">
        <v>422</v>
      </c>
    </row>
    <row r="170" spans="2:16">
      <c r="B170" s="73"/>
      <c r="D170" s="24" t="s">
        <v>56</v>
      </c>
      <c r="E170" s="50">
        <v>2398.0300000000002</v>
      </c>
      <c r="F170" s="50">
        <v>2438</v>
      </c>
      <c r="G170" s="50">
        <v>2348</v>
      </c>
      <c r="H170" s="50">
        <v>2542</v>
      </c>
      <c r="I170" s="50">
        <v>2572.9</v>
      </c>
    </row>
    <row r="171" spans="2:16">
      <c r="B171" s="73"/>
      <c r="D171" s="24" t="s">
        <v>47</v>
      </c>
      <c r="E171" s="50">
        <v>4334.3900000000003</v>
      </c>
      <c r="F171" s="50">
        <v>4467.24</v>
      </c>
      <c r="G171" s="50">
        <v>5081.26</v>
      </c>
      <c r="H171" s="50">
        <v>5760.1900000000005</v>
      </c>
      <c r="I171" s="50">
        <v>5166.42</v>
      </c>
    </row>
    <row r="172" spans="2:16">
      <c r="B172" s="73"/>
      <c r="D172" s="24" t="s">
        <v>55</v>
      </c>
      <c r="E172" s="50">
        <v>1435.6</v>
      </c>
      <c r="F172" s="50">
        <v>1278.2</v>
      </c>
      <c r="G172" s="50">
        <v>1283.3161901604053</v>
      </c>
      <c r="H172" s="50">
        <v>1315.2</v>
      </c>
      <c r="I172" s="50">
        <v>1324.6932464559591</v>
      </c>
    </row>
    <row r="173" spans="2:16">
      <c r="B173" s="73"/>
      <c r="D173" s="24" t="s">
        <v>46</v>
      </c>
      <c r="E173" s="50">
        <v>6</v>
      </c>
      <c r="F173" s="50">
        <v>2</v>
      </c>
      <c r="G173" s="50">
        <v>1</v>
      </c>
      <c r="H173" s="50">
        <v>1.7</v>
      </c>
      <c r="I173" s="50">
        <v>1</v>
      </c>
    </row>
    <row r="174" spans="2:16">
      <c r="B174" s="73"/>
      <c r="D174" s="24" t="s">
        <v>58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</row>
    <row r="175" spans="2:16">
      <c r="B175" s="73"/>
      <c r="D175" s="6"/>
      <c r="J175" s="28"/>
      <c r="M175"/>
      <c r="N175"/>
      <c r="O175"/>
      <c r="P175"/>
    </row>
    <row r="176" spans="2:16">
      <c r="B176" s="73"/>
      <c r="M176"/>
      <c r="N176"/>
      <c r="O176"/>
      <c r="P176"/>
    </row>
    <row r="177" spans="2:9" ht="15" customHeight="1">
      <c r="B177" s="101"/>
      <c r="D177" s="82" t="s">
        <v>124</v>
      </c>
      <c r="E177" s="1"/>
    </row>
    <row r="178" spans="2:9">
      <c r="B178" s="101"/>
      <c r="D178" s="6"/>
      <c r="E178" s="1"/>
    </row>
    <row r="179" spans="2:9">
      <c r="B179" s="75"/>
      <c r="D179" s="21" t="s">
        <v>0</v>
      </c>
      <c r="E179" s="40" t="str">
        <f>+'2. Victorian water industry'!$E$9</f>
        <v>2019-20</v>
      </c>
      <c r="F179" s="40" t="str">
        <f>+'2. Victorian water industry'!$F$9</f>
        <v>2020-21</v>
      </c>
      <c r="G179" s="40" t="str">
        <f>+'2. Victorian water industry'!$G$9</f>
        <v>2021-22</v>
      </c>
      <c r="H179" s="40" t="str">
        <f>+'2. Victorian water industry'!$H$9</f>
        <v>2022-23</v>
      </c>
      <c r="I179" s="40" t="str">
        <f>+'2. Victorian water industry'!$I$9</f>
        <v>2023-24</v>
      </c>
    </row>
    <row r="180" spans="2:9">
      <c r="B180" s="73"/>
      <c r="D180" s="24" t="s">
        <v>15</v>
      </c>
      <c r="E180" s="50">
        <v>347003</v>
      </c>
      <c r="F180" s="50">
        <v>341355</v>
      </c>
      <c r="G180" s="50">
        <v>349991</v>
      </c>
      <c r="H180" s="50">
        <v>383925</v>
      </c>
      <c r="I180" s="50">
        <v>365867</v>
      </c>
    </row>
    <row r="181" spans="2:9">
      <c r="B181" s="73"/>
      <c r="D181" s="24" t="s">
        <v>140</v>
      </c>
      <c r="E181" s="50">
        <v>16937.131999999998</v>
      </c>
      <c r="F181" s="50">
        <v>17472.896999999997</v>
      </c>
      <c r="G181" s="50">
        <v>17291.190000000002</v>
      </c>
      <c r="H181" s="50">
        <v>19330.099999999999</v>
      </c>
      <c r="I181" s="50">
        <v>19139.099999999999</v>
      </c>
    </row>
    <row r="182" spans="2:9">
      <c r="B182" s="73"/>
      <c r="D182" s="24" t="s">
        <v>52</v>
      </c>
      <c r="E182" s="50">
        <v>13821.300000000001</v>
      </c>
      <c r="F182" s="50">
        <v>14085.9</v>
      </c>
      <c r="G182" s="50">
        <v>12016.1</v>
      </c>
      <c r="H182" s="50">
        <v>13056.3</v>
      </c>
      <c r="I182" s="50">
        <v>12229</v>
      </c>
    </row>
    <row r="183" spans="2:9">
      <c r="B183" s="73"/>
      <c r="D183" s="24" t="s">
        <v>50</v>
      </c>
      <c r="E183" s="50">
        <v>12614.089</v>
      </c>
      <c r="F183" s="50">
        <v>13213.621999999999</v>
      </c>
      <c r="G183" s="50">
        <v>12432.388000000001</v>
      </c>
      <c r="H183" s="50">
        <v>14061</v>
      </c>
      <c r="I183" s="50">
        <v>10675.33</v>
      </c>
    </row>
    <row r="184" spans="2:9">
      <c r="B184" s="73"/>
      <c r="D184" s="24" t="s">
        <v>54</v>
      </c>
      <c r="E184" s="50">
        <v>31613</v>
      </c>
      <c r="F184" s="50">
        <v>32591</v>
      </c>
      <c r="G184" s="50">
        <v>33343.939999999995</v>
      </c>
      <c r="H184" s="50">
        <v>35371.56</v>
      </c>
      <c r="I184" s="50">
        <v>33586.07</v>
      </c>
    </row>
    <row r="185" spans="2:9">
      <c r="B185" s="73"/>
      <c r="D185" s="24" t="s">
        <v>51</v>
      </c>
      <c r="E185" s="50">
        <v>12129.69</v>
      </c>
      <c r="F185" s="50">
        <v>12764.470000000001</v>
      </c>
      <c r="G185" s="50">
        <v>13300.77</v>
      </c>
      <c r="H185" s="50">
        <v>16408.688500000007</v>
      </c>
      <c r="I185" s="50">
        <v>12513</v>
      </c>
    </row>
    <row r="186" spans="2:9">
      <c r="B186" s="73"/>
      <c r="D186" s="24" t="s">
        <v>53</v>
      </c>
      <c r="E186" s="50">
        <v>12433</v>
      </c>
      <c r="F186" s="50">
        <v>13024</v>
      </c>
      <c r="G186" s="50">
        <v>13475</v>
      </c>
      <c r="H186" s="50">
        <v>16233.2</v>
      </c>
      <c r="I186" s="50">
        <v>13209.5</v>
      </c>
    </row>
    <row r="187" spans="2:9">
      <c r="B187" s="73"/>
      <c r="D187" s="24" t="s">
        <v>57</v>
      </c>
      <c r="E187" s="50">
        <v>2772.7590107816713</v>
      </c>
      <c r="F187" s="50">
        <v>3270.8499043715847</v>
      </c>
      <c r="G187" s="50">
        <v>3806.4400000000005</v>
      </c>
      <c r="H187" s="50">
        <v>3528.7771853413692</v>
      </c>
      <c r="I187" s="50">
        <v>3374</v>
      </c>
    </row>
    <row r="188" spans="2:9">
      <c r="B188" s="73"/>
      <c r="D188" s="24" t="s">
        <v>49</v>
      </c>
      <c r="E188" s="50">
        <v>30437.152511658911</v>
      </c>
      <c r="F188" s="50">
        <v>28592.733749999999</v>
      </c>
      <c r="G188" s="50">
        <v>30118.204999999994</v>
      </c>
      <c r="H188" s="50">
        <v>28896</v>
      </c>
      <c r="I188" s="50">
        <v>27771.843545161959</v>
      </c>
    </row>
    <row r="189" spans="2:9">
      <c r="B189" s="73"/>
      <c r="D189" s="24" t="s">
        <v>48</v>
      </c>
      <c r="E189" s="50">
        <v>15231.720000000001</v>
      </c>
      <c r="F189" s="50">
        <v>14617.499999999996</v>
      </c>
      <c r="G189" s="50">
        <v>14435.08</v>
      </c>
      <c r="H189" s="50">
        <v>15453.690000000002</v>
      </c>
      <c r="I189" s="50">
        <v>14957.59</v>
      </c>
    </row>
    <row r="190" spans="2:9">
      <c r="B190" s="73"/>
      <c r="D190" s="24" t="s">
        <v>9</v>
      </c>
      <c r="E190" s="50">
        <v>3830</v>
      </c>
      <c r="F190" s="50">
        <v>4051</v>
      </c>
      <c r="G190" s="50">
        <v>4492</v>
      </c>
      <c r="H190" s="50">
        <v>4966</v>
      </c>
      <c r="I190" s="50">
        <v>3838.4</v>
      </c>
    </row>
    <row r="191" spans="2:9">
      <c r="B191" s="73"/>
      <c r="D191" s="24" t="s">
        <v>56</v>
      </c>
      <c r="E191" s="50">
        <v>5734.0300000000007</v>
      </c>
      <c r="F191" s="50">
        <v>5729</v>
      </c>
      <c r="G191" s="50">
        <v>6029</v>
      </c>
      <c r="H191" s="50">
        <v>6488</v>
      </c>
      <c r="I191" s="50">
        <v>6303.9</v>
      </c>
    </row>
    <row r="192" spans="2:9">
      <c r="B192" s="73"/>
      <c r="D192" s="24" t="s">
        <v>47</v>
      </c>
      <c r="E192" s="50">
        <v>9523.2100000000009</v>
      </c>
      <c r="F192" s="50">
        <v>10002.65</v>
      </c>
      <c r="G192" s="50">
        <v>11279.19</v>
      </c>
      <c r="H192" s="50">
        <v>12549.88</v>
      </c>
      <c r="I192" s="50">
        <v>11081.54</v>
      </c>
    </row>
    <row r="193" spans="2:21">
      <c r="B193" s="73"/>
      <c r="D193" s="24" t="s">
        <v>55</v>
      </c>
      <c r="E193" s="50">
        <v>3635.1</v>
      </c>
      <c r="F193" s="50">
        <v>3436.8</v>
      </c>
      <c r="G193" s="50">
        <v>3483.4693377147069</v>
      </c>
      <c r="H193" s="50">
        <v>3704.8999999999996</v>
      </c>
      <c r="I193" s="50">
        <v>3478.0754858618661</v>
      </c>
    </row>
    <row r="194" spans="2:21">
      <c r="B194" s="73"/>
      <c r="D194" s="24" t="s">
        <v>46</v>
      </c>
      <c r="E194" s="50">
        <v>11228</v>
      </c>
      <c r="F194" s="50">
        <v>11692</v>
      </c>
      <c r="G194" s="50">
        <v>11806</v>
      </c>
      <c r="H194" s="50">
        <v>12754.7</v>
      </c>
      <c r="I194" s="50">
        <v>10791</v>
      </c>
    </row>
    <row r="195" spans="2:21">
      <c r="B195" s="73"/>
      <c r="D195" s="24" t="s">
        <v>58</v>
      </c>
      <c r="E195" s="50">
        <v>1657.5139999999999</v>
      </c>
      <c r="F195" s="50">
        <v>1666</v>
      </c>
      <c r="G195" s="50">
        <v>1689.9169999999999</v>
      </c>
      <c r="H195" s="50">
        <v>1922.4610000000002</v>
      </c>
      <c r="I195" s="50">
        <v>1634</v>
      </c>
    </row>
    <row r="196" spans="2:21">
      <c r="B196" s="74"/>
      <c r="D196" s="6"/>
      <c r="J196" s="28"/>
    </row>
    <row r="197" spans="2:21">
      <c r="B197" s="74"/>
    </row>
    <row r="198" spans="2:21" ht="15" customHeight="1">
      <c r="B198" s="101"/>
      <c r="D198" s="82" t="s">
        <v>27</v>
      </c>
    </row>
    <row r="199" spans="2:21">
      <c r="B199" s="101"/>
      <c r="D199" s="6"/>
    </row>
    <row r="200" spans="2:21" ht="33" customHeight="1">
      <c r="B200" s="75"/>
      <c r="D200" s="21"/>
      <c r="E200" s="38" t="s">
        <v>59</v>
      </c>
      <c r="F200" s="38" t="s">
        <v>141</v>
      </c>
      <c r="G200" s="38" t="s">
        <v>142</v>
      </c>
      <c r="H200" s="38" t="s">
        <v>143</v>
      </c>
      <c r="I200" s="38" t="s">
        <v>144</v>
      </c>
      <c r="J200" s="38" t="s">
        <v>60</v>
      </c>
      <c r="K200" s="38" t="s">
        <v>61</v>
      </c>
      <c r="L200" s="38" t="s">
        <v>62</v>
      </c>
      <c r="M200" s="38" t="s">
        <v>42</v>
      </c>
      <c r="R200" s="1"/>
      <c r="U200" s="8"/>
    </row>
    <row r="201" spans="2:21">
      <c r="B201" s="73"/>
      <c r="D201" s="24" t="s">
        <v>15</v>
      </c>
      <c r="E201" s="50">
        <v>10320</v>
      </c>
      <c r="F201" s="50">
        <v>0</v>
      </c>
      <c r="G201" s="50">
        <v>0</v>
      </c>
      <c r="H201" s="50">
        <v>0</v>
      </c>
      <c r="I201" s="50">
        <v>38</v>
      </c>
      <c r="J201" s="50">
        <v>17072</v>
      </c>
      <c r="K201" s="50">
        <v>10626</v>
      </c>
      <c r="L201" s="50">
        <v>9219</v>
      </c>
      <c r="M201" s="92">
        <v>47275</v>
      </c>
      <c r="O201" s="10"/>
      <c r="R201" s="1"/>
      <c r="U201" s="8"/>
    </row>
    <row r="202" spans="2:21">
      <c r="B202" s="73"/>
      <c r="D202" s="24" t="s">
        <v>140</v>
      </c>
      <c r="E202" s="50">
        <v>0</v>
      </c>
      <c r="F202" s="50">
        <v>340.2</v>
      </c>
      <c r="G202" s="50">
        <v>101.69</v>
      </c>
      <c r="H202" s="50">
        <v>684.30000000000007</v>
      </c>
      <c r="I202" s="50">
        <v>1238.48</v>
      </c>
      <c r="J202" s="50">
        <v>4714.37</v>
      </c>
      <c r="K202" s="50">
        <v>0</v>
      </c>
      <c r="L202" s="50">
        <v>496.82000000000005</v>
      </c>
      <c r="M202" s="92">
        <v>7575.86</v>
      </c>
      <c r="O202" s="10"/>
      <c r="R202" s="1"/>
      <c r="U202" s="8"/>
    </row>
    <row r="203" spans="2:21">
      <c r="B203" s="73"/>
      <c r="D203" s="24" t="s">
        <v>1</v>
      </c>
      <c r="E203" s="50">
        <v>0</v>
      </c>
      <c r="F203" s="50">
        <v>184.7</v>
      </c>
      <c r="G203" s="50">
        <v>13.325000000000001</v>
      </c>
      <c r="H203" s="50">
        <v>248.839</v>
      </c>
      <c r="I203" s="50">
        <v>225.32</v>
      </c>
      <c r="J203" s="50">
        <v>1473.1181153377543</v>
      </c>
      <c r="K203" s="50">
        <v>0</v>
      </c>
      <c r="L203" s="50">
        <v>1664.4764740370149</v>
      </c>
      <c r="M203" s="92">
        <v>3809.7785893747687</v>
      </c>
      <c r="O203" s="10"/>
      <c r="R203" s="1"/>
      <c r="U203" s="8"/>
    </row>
    <row r="204" spans="2:21">
      <c r="B204" s="73"/>
      <c r="D204" s="24" t="s">
        <v>2</v>
      </c>
      <c r="E204" s="50">
        <v>0</v>
      </c>
      <c r="F204" s="50">
        <v>81.864511725599996</v>
      </c>
      <c r="G204" s="50">
        <v>209.26000000000002</v>
      </c>
      <c r="H204" s="50">
        <v>92.31248827440001</v>
      </c>
      <c r="I204" s="50">
        <v>0</v>
      </c>
      <c r="J204" s="50">
        <v>290.86400000000003</v>
      </c>
      <c r="K204" s="50">
        <v>0</v>
      </c>
      <c r="L204" s="50">
        <v>1335.3219999999999</v>
      </c>
      <c r="M204" s="92">
        <v>2009.623</v>
      </c>
      <c r="O204" s="10"/>
      <c r="R204" s="1"/>
      <c r="U204" s="8"/>
    </row>
    <row r="205" spans="2:21">
      <c r="B205" s="73"/>
      <c r="D205" s="24" t="s">
        <v>3</v>
      </c>
      <c r="E205" s="50">
        <v>0</v>
      </c>
      <c r="F205" s="50">
        <v>465.8221406179257</v>
      </c>
      <c r="G205" s="50">
        <v>22.498318319638003</v>
      </c>
      <c r="H205" s="50">
        <v>612.09551126583563</v>
      </c>
      <c r="I205" s="50">
        <v>2445.4665624039935</v>
      </c>
      <c r="J205" s="50">
        <v>439.02599343488862</v>
      </c>
      <c r="K205" s="50">
        <v>0</v>
      </c>
      <c r="L205" s="50">
        <v>215.47454020920668</v>
      </c>
      <c r="M205" s="92">
        <v>4200.3830662514883</v>
      </c>
      <c r="O205" s="10"/>
      <c r="R205" s="1"/>
      <c r="U205" s="8"/>
    </row>
    <row r="206" spans="2:21">
      <c r="B206" s="73"/>
      <c r="D206" s="24" t="s">
        <v>4</v>
      </c>
      <c r="E206" s="50">
        <v>0</v>
      </c>
      <c r="F206" s="50">
        <v>0</v>
      </c>
      <c r="G206" s="50">
        <v>283.8</v>
      </c>
      <c r="H206" s="50">
        <v>34.17</v>
      </c>
      <c r="I206" s="50">
        <v>0</v>
      </c>
      <c r="J206" s="50">
        <v>1175.8</v>
      </c>
      <c r="K206" s="50">
        <v>0</v>
      </c>
      <c r="L206" s="50">
        <v>516.58000000000004</v>
      </c>
      <c r="M206" s="92">
        <v>2010.35</v>
      </c>
      <c r="O206" s="10"/>
      <c r="R206" s="1"/>
      <c r="U206" s="8"/>
    </row>
    <row r="207" spans="2:21">
      <c r="B207" s="73"/>
      <c r="D207" s="24" t="s">
        <v>5</v>
      </c>
      <c r="E207" s="50">
        <v>0</v>
      </c>
      <c r="F207" s="50">
        <v>0</v>
      </c>
      <c r="G207" s="50">
        <v>1361.89</v>
      </c>
      <c r="H207" s="50">
        <v>0</v>
      </c>
      <c r="I207" s="50">
        <v>292.78999999999996</v>
      </c>
      <c r="J207" s="50">
        <v>2042.9</v>
      </c>
      <c r="K207" s="50">
        <v>0</v>
      </c>
      <c r="L207" s="50">
        <v>0</v>
      </c>
      <c r="M207" s="92">
        <v>3697.58</v>
      </c>
      <c r="O207" s="10"/>
      <c r="R207" s="1"/>
      <c r="U207" s="8"/>
    </row>
    <row r="208" spans="2:21">
      <c r="B208" s="73"/>
      <c r="D208" s="24" t="s">
        <v>6</v>
      </c>
      <c r="E208" s="50">
        <v>0</v>
      </c>
      <c r="F208" s="50">
        <v>0</v>
      </c>
      <c r="G208" s="50">
        <v>0</v>
      </c>
      <c r="H208" s="50">
        <v>152.9</v>
      </c>
      <c r="I208" s="50">
        <v>0</v>
      </c>
      <c r="J208" s="50">
        <v>1586.1</v>
      </c>
      <c r="K208" s="50">
        <v>1331.4</v>
      </c>
      <c r="L208" s="50">
        <v>0</v>
      </c>
      <c r="M208" s="92">
        <v>3070.4</v>
      </c>
      <c r="O208" s="10"/>
      <c r="R208" s="1"/>
      <c r="U208" s="8"/>
    </row>
    <row r="209" spans="2:21">
      <c r="B209" s="73"/>
      <c r="D209" s="24" t="s">
        <v>7</v>
      </c>
      <c r="E209" s="50">
        <v>0</v>
      </c>
      <c r="F209" s="50">
        <v>0</v>
      </c>
      <c r="G209" s="50">
        <v>0</v>
      </c>
      <c r="H209" s="50">
        <v>25.013000000000002</v>
      </c>
      <c r="I209" s="50">
        <v>0</v>
      </c>
      <c r="J209" s="50">
        <v>1506.4399203460216</v>
      </c>
      <c r="K209" s="50">
        <v>701.04561853408813</v>
      </c>
      <c r="L209" s="50">
        <v>83.539577148437502</v>
      </c>
      <c r="M209" s="92">
        <v>2316.0381160285469</v>
      </c>
      <c r="O209" s="10"/>
      <c r="R209" s="1"/>
      <c r="U209" s="8"/>
    </row>
    <row r="210" spans="2:21">
      <c r="B210" s="73"/>
      <c r="D210" s="24" t="s">
        <v>8</v>
      </c>
      <c r="E210" s="50">
        <v>0</v>
      </c>
      <c r="F210" s="50">
        <v>62.16</v>
      </c>
      <c r="G210" s="50">
        <v>231.3</v>
      </c>
      <c r="H210" s="50">
        <v>0</v>
      </c>
      <c r="I210" s="50">
        <v>0</v>
      </c>
      <c r="J210" s="50">
        <v>5925.25</v>
      </c>
      <c r="K210" s="50">
        <v>82.05</v>
      </c>
      <c r="L210" s="50">
        <v>0</v>
      </c>
      <c r="M210" s="92">
        <v>6300.76</v>
      </c>
      <c r="O210" s="10"/>
      <c r="R210" s="1"/>
      <c r="U210" s="8"/>
    </row>
    <row r="211" spans="2:21">
      <c r="B211" s="73"/>
      <c r="D211" s="24" t="s">
        <v>9</v>
      </c>
      <c r="E211" s="50">
        <v>0</v>
      </c>
      <c r="F211" s="50">
        <v>0</v>
      </c>
      <c r="G211" s="50">
        <v>79.48</v>
      </c>
      <c r="H211" s="50">
        <v>518.5</v>
      </c>
      <c r="I211" s="50">
        <v>0</v>
      </c>
      <c r="J211" s="50">
        <v>2431</v>
      </c>
      <c r="K211" s="50">
        <v>0</v>
      </c>
      <c r="L211" s="50">
        <v>19</v>
      </c>
      <c r="M211" s="92">
        <v>3047.98</v>
      </c>
      <c r="O211" s="10"/>
      <c r="R211" s="1"/>
      <c r="U211" s="8"/>
    </row>
    <row r="212" spans="2:21">
      <c r="B212" s="73"/>
      <c r="D212" s="24" t="s">
        <v>10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3242</v>
      </c>
      <c r="K212" s="50">
        <v>45.87</v>
      </c>
      <c r="L212" s="50">
        <v>0</v>
      </c>
      <c r="M212" s="92">
        <v>3287.87</v>
      </c>
      <c r="O212" s="10"/>
      <c r="R212" s="1"/>
      <c r="U212" s="8"/>
    </row>
    <row r="213" spans="2:21">
      <c r="B213" s="73"/>
      <c r="D213" s="24" t="s">
        <v>11</v>
      </c>
      <c r="E213" s="50">
        <v>0</v>
      </c>
      <c r="F213" s="50">
        <v>0</v>
      </c>
      <c r="G213" s="50">
        <v>24.3</v>
      </c>
      <c r="H213" s="50">
        <v>274.44</v>
      </c>
      <c r="I213" s="50">
        <v>31</v>
      </c>
      <c r="J213" s="50">
        <v>2420.65</v>
      </c>
      <c r="K213" s="50">
        <v>0</v>
      </c>
      <c r="L213" s="50">
        <v>218.97</v>
      </c>
      <c r="M213" s="92">
        <v>2969.36</v>
      </c>
      <c r="O213" s="10"/>
      <c r="R213" s="1"/>
      <c r="U213" s="8"/>
    </row>
    <row r="214" spans="2:21">
      <c r="B214" s="73"/>
      <c r="D214" s="24" t="s">
        <v>12</v>
      </c>
      <c r="E214" s="50">
        <v>0</v>
      </c>
      <c r="F214" s="50">
        <v>0</v>
      </c>
      <c r="G214" s="50">
        <v>6.3979999999999997</v>
      </c>
      <c r="H214" s="50">
        <v>0</v>
      </c>
      <c r="I214" s="50">
        <v>0</v>
      </c>
      <c r="J214" s="50">
        <v>241.27093053103334</v>
      </c>
      <c r="K214" s="50">
        <v>0</v>
      </c>
      <c r="L214" s="50">
        <v>0</v>
      </c>
      <c r="M214" s="92">
        <v>247.66893053103334</v>
      </c>
      <c r="O214" s="10"/>
      <c r="R214" s="1"/>
      <c r="U214" s="8"/>
    </row>
    <row r="215" spans="2:21">
      <c r="B215" s="73"/>
      <c r="D215" s="24" t="s">
        <v>13</v>
      </c>
      <c r="E215" s="50">
        <v>0</v>
      </c>
      <c r="F215" s="50">
        <v>0</v>
      </c>
      <c r="G215" s="50">
        <v>0</v>
      </c>
      <c r="H215" s="50">
        <v>0</v>
      </c>
      <c r="I215" s="50">
        <v>164.60000000000002</v>
      </c>
      <c r="J215" s="50">
        <v>1794.8229999999999</v>
      </c>
      <c r="K215" s="50">
        <v>0</v>
      </c>
      <c r="L215" s="50">
        <v>110.6</v>
      </c>
      <c r="M215" s="92">
        <v>2070.0229999999997</v>
      </c>
      <c r="O215" s="10"/>
      <c r="R215" s="1"/>
      <c r="U215" s="8"/>
    </row>
    <row r="216" spans="2:21">
      <c r="B216" s="73"/>
      <c r="D216" s="24" t="s">
        <v>14</v>
      </c>
      <c r="E216" s="50">
        <v>0</v>
      </c>
      <c r="F216" s="50">
        <v>20</v>
      </c>
      <c r="G216" s="50">
        <v>1</v>
      </c>
      <c r="H216" s="50">
        <v>49</v>
      </c>
      <c r="I216" s="50">
        <v>0</v>
      </c>
      <c r="J216" s="50">
        <v>240</v>
      </c>
      <c r="K216" s="50">
        <v>0</v>
      </c>
      <c r="L216" s="50">
        <v>10</v>
      </c>
      <c r="M216" s="92">
        <v>320</v>
      </c>
      <c r="O216" s="10"/>
      <c r="R216" s="1"/>
      <c r="U216" s="8"/>
    </row>
    <row r="217" spans="2:21">
      <c r="B217" s="73"/>
      <c r="D217" s="53" t="s">
        <v>16</v>
      </c>
      <c r="E217" s="54">
        <f>SUM(E201:E216)</f>
        <v>10320</v>
      </c>
      <c r="F217" s="54">
        <f t="shared" ref="F217:L217" si="1">SUM(F201:F216)</f>
        <v>1154.7466523435257</v>
      </c>
      <c r="G217" s="54">
        <f t="shared" si="1"/>
        <v>2334.9413183196384</v>
      </c>
      <c r="H217" s="54">
        <f t="shared" si="1"/>
        <v>2691.569999540236</v>
      </c>
      <c r="I217" s="54">
        <f t="shared" si="1"/>
        <v>4435.656562403994</v>
      </c>
      <c r="J217" s="54">
        <f t="shared" si="1"/>
        <v>46595.611959649694</v>
      </c>
      <c r="K217" s="54">
        <f t="shared" si="1"/>
        <v>12786.365618534088</v>
      </c>
      <c r="L217" s="54">
        <f t="shared" si="1"/>
        <v>13889.78259139466</v>
      </c>
      <c r="M217" s="91">
        <f>SUM(M201:M216)</f>
        <v>94208.674702185817</v>
      </c>
      <c r="R217" s="1"/>
      <c r="U217" s="8"/>
    </row>
    <row r="218" spans="2:21">
      <c r="B218" s="73"/>
      <c r="D218" s="53" t="s">
        <v>43</v>
      </c>
      <c r="E218" s="64">
        <f>+E217/SUM($E$217:$L$217)</f>
        <v>0.10954405242005337</v>
      </c>
      <c r="F218" s="64">
        <f t="shared" ref="F218:L218" si="2">+F217/SUM($E$217:$L$217)</f>
        <v>1.2257328276763598E-2</v>
      </c>
      <c r="G218" s="64">
        <f t="shared" si="2"/>
        <v>2.4784780442999515E-2</v>
      </c>
      <c r="H218" s="64">
        <f t="shared" si="2"/>
        <v>2.8570298945918473E-2</v>
      </c>
      <c r="I218" s="64">
        <f t="shared" si="2"/>
        <v>4.7083313467958993E-2</v>
      </c>
      <c r="J218" s="64">
        <f t="shared" si="2"/>
        <v>0.49460001541204762</v>
      </c>
      <c r="K218" s="64">
        <f t="shared" si="2"/>
        <v>0.13572386681963819</v>
      </c>
      <c r="L218" s="64">
        <f t="shared" si="2"/>
        <v>0.14743634421462029</v>
      </c>
      <c r="M218" s="58" t="s">
        <v>44</v>
      </c>
      <c r="R218" s="1"/>
      <c r="U218" s="8"/>
    </row>
    <row r="219" spans="2:21" ht="12.75">
      <c r="C219" s="52"/>
      <c r="D219" s="52"/>
      <c r="E219" s="52"/>
      <c r="F219" s="52"/>
      <c r="G219" s="52"/>
      <c r="H219" s="52"/>
      <c r="I219" s="52"/>
      <c r="J219" s="52"/>
      <c r="K219" s="52"/>
    </row>
    <row r="220" spans="2:21" ht="12.75">
      <c r="C220" s="52"/>
      <c r="D220" s="52"/>
      <c r="E220" s="52"/>
      <c r="F220" s="52"/>
      <c r="G220" s="52"/>
      <c r="H220" s="52"/>
      <c r="I220" s="52"/>
      <c r="J220" s="52"/>
      <c r="K220" s="52"/>
    </row>
    <row r="221" spans="2:21"/>
    <row r="222" spans="2:21"/>
    <row r="223" spans="2:21"/>
    <row r="224" spans="2:21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</sheetData>
  <sortState xmlns:xlrd2="http://schemas.microsoft.com/office/spreadsheetml/2017/richdata2" ref="D73:I88">
    <sortCondition descending="1" ref="I73:I88"/>
  </sortState>
  <mergeCells count="5">
    <mergeCell ref="B198:B199"/>
    <mergeCell ref="B177:B178"/>
    <mergeCell ref="B156:B157"/>
    <mergeCell ref="B135:B136"/>
    <mergeCell ref="B114:B115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>
    <oddHeader>&amp;C&amp;B&amp;"Arial"&amp;12&amp;Kff0000​‌OFFICIAL‌​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15C4A9F1B4043A8DCDD09EC9AA819" ma:contentTypeVersion="4" ma:contentTypeDescription="Create a new document." ma:contentTypeScope="" ma:versionID="222a8b3e8c14f142779bba0437854d4a">
  <xsd:schema xmlns:xsd="http://www.w3.org/2001/XMLSchema" xmlns:xs="http://www.w3.org/2001/XMLSchema" xmlns:p="http://schemas.microsoft.com/office/2006/metadata/properties" xmlns:ns2="64901788-882f-4590-996e-25cdbf06eb4e" targetNamespace="http://schemas.microsoft.com/office/2006/metadata/properties" ma:root="true" ma:fieldsID="984c351464fc6fed6dfd413b87ed8adc" ns2:_="">
    <xsd:import namespace="64901788-882f-4590-996e-25cdbf06eb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01788-882f-4590-996e-25cdbf06e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958233-A37C-4E0E-A6AA-3EAF0F661D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03D711-A689-48A4-8F45-0AEB82B0F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24B10-9D0A-423A-81A4-DCB383636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01788-882f-4590-996e-25cdbf06e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keywords>[SEC=OFFICIAL]</cp:keywords>
  <cp:lastModifiedBy>Robert Turner (ESC)</cp:lastModifiedBy>
  <cp:lastPrinted>2018-02-20T02:50:08Z</cp:lastPrinted>
  <dcterms:created xsi:type="dcterms:W3CDTF">2010-12-06T00:00:31Z</dcterms:created>
  <dcterms:modified xsi:type="dcterms:W3CDTF">2024-12-17T23:08:22Z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1E2D462D31F945AE8D7A3258D992E901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E054405373E61DDC3E85FD0FB155FD6AD7EFDD22</vt:lpwstr>
  </property>
  <property fmtid="{D5CDD505-2E9C-101B-9397-08002B2CF9AE}" pid="11" name="PM_OriginationTimeStamp">
    <vt:lpwstr>2022-09-30T00:16:21Z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784B2763BAA8800BF21360A1452C29CA</vt:lpwstr>
  </property>
  <property fmtid="{D5CDD505-2E9C-101B-9397-08002B2CF9AE}" pid="23" name="PM_Hash_Salt">
    <vt:lpwstr>50FD397266F280B0A456824B06A14327</vt:lpwstr>
  </property>
  <property fmtid="{D5CDD505-2E9C-101B-9397-08002B2CF9AE}" pid="24" name="PM_Hash_SHA1">
    <vt:lpwstr>F7557A6A77AEBF4D5B470864E5662337404B94BA</vt:lpwstr>
  </property>
  <property fmtid="{D5CDD505-2E9C-101B-9397-08002B2CF9AE}" pid="25" name="PM_OriginatorUserAccountName_SHA256">
    <vt:lpwstr>E731B15B110CBD3294D94344172D97151D97F737558628950DB22509C86D8DED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  <property fmtid="{D5CDD505-2E9C-101B-9397-08002B2CF9AE}" pid="30" name="ContentTypeId">
    <vt:lpwstr>0x01010032E15C4A9F1B4043A8DCDD09EC9AA819</vt:lpwstr>
  </property>
</Properties>
</file>